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C:\Users\Polina\Desktop\"/>
    </mc:Choice>
  </mc:AlternateContent>
  <bookViews>
    <workbookView xWindow="0" yWindow="0" windowWidth="20490" windowHeight="8790"/>
  </bookViews>
  <sheets>
    <sheet name="План" sheetId="1" r:id="rId1"/>
    <sheet name="Тітул" sheetId="2" r:id="rId2"/>
    <sheet name="Вибіркові" sheetId="3" state="hidden" r:id="rId3"/>
  </sheets>
  <definedNames>
    <definedName name="_xlnm.Print_Titles" localSheetId="0">План!$1:$6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5" i="2" l="1"/>
  <c r="AI35" i="2"/>
  <c r="AF35" i="2"/>
  <c r="AD35" i="2"/>
  <c r="AB35" i="2"/>
  <c r="Z35" i="2"/>
  <c r="X35" i="2"/>
  <c r="AM32" i="2"/>
  <c r="AM33" i="2"/>
  <c r="AM34" i="2"/>
  <c r="AM31" i="2"/>
  <c r="AM35" i="2" l="1"/>
  <c r="J70" i="1"/>
  <c r="K70" i="1"/>
  <c r="L70" i="1"/>
  <c r="M21" i="3" l="1"/>
  <c r="L21" i="3"/>
  <c r="K21" i="3"/>
  <c r="J21" i="3"/>
  <c r="J22" i="3" s="1"/>
  <c r="I21" i="3"/>
  <c r="H21" i="3"/>
  <c r="H22" i="3" s="1"/>
  <c r="G21" i="3"/>
  <c r="F21" i="3"/>
  <c r="F22" i="3" s="1"/>
  <c r="E21" i="3"/>
  <c r="D21" i="3"/>
  <c r="M19" i="3"/>
  <c r="L19" i="3"/>
  <c r="L20" i="3" s="1"/>
  <c r="K19" i="3"/>
  <c r="J19" i="3"/>
  <c r="I19" i="3"/>
  <c r="H19" i="3"/>
  <c r="H20" i="3" s="1"/>
  <c r="G19" i="3"/>
  <c r="F19" i="3"/>
  <c r="E19" i="3"/>
  <c r="D19" i="3"/>
  <c r="M17" i="3"/>
  <c r="L17" i="3"/>
  <c r="K17" i="3"/>
  <c r="J17" i="3"/>
  <c r="J18" i="3" s="1"/>
  <c r="I17" i="3"/>
  <c r="H17" i="3"/>
  <c r="G17" i="3"/>
  <c r="F17" i="3"/>
  <c r="F18" i="3" s="1"/>
  <c r="E17" i="3"/>
  <c r="D17" i="3"/>
  <c r="M13" i="3"/>
  <c r="L13" i="3"/>
  <c r="L14" i="3" s="1"/>
  <c r="K13" i="3"/>
  <c r="J13" i="3"/>
  <c r="I13" i="3"/>
  <c r="H13" i="3"/>
  <c r="H14" i="3" s="1"/>
  <c r="G13" i="3"/>
  <c r="F13" i="3"/>
  <c r="E13" i="3"/>
  <c r="D13" i="3"/>
  <c r="D14" i="3" s="1"/>
  <c r="M11" i="3"/>
  <c r="L11" i="3"/>
  <c r="K11" i="3"/>
  <c r="J11" i="3"/>
  <c r="I11" i="3"/>
  <c r="H11" i="3"/>
  <c r="G11" i="3"/>
  <c r="F11" i="3"/>
  <c r="F12" i="3" s="1"/>
  <c r="E11" i="3"/>
  <c r="D11" i="3"/>
  <c r="M9" i="3"/>
  <c r="L9" i="3"/>
  <c r="L10" i="3" s="1"/>
  <c r="K9" i="3"/>
  <c r="J9" i="3"/>
  <c r="I9" i="3"/>
  <c r="H9" i="3"/>
  <c r="H10" i="3" s="1"/>
  <c r="G9" i="3"/>
  <c r="F9" i="3"/>
  <c r="E9" i="3"/>
  <c r="D9" i="3"/>
  <c r="D10" i="3" s="1"/>
  <c r="M7" i="3"/>
  <c r="L7" i="3"/>
  <c r="K7" i="3"/>
  <c r="J7" i="3"/>
  <c r="I7" i="3"/>
  <c r="H7" i="3"/>
  <c r="G7" i="3"/>
  <c r="F7" i="3"/>
  <c r="F8" i="3" s="1"/>
  <c r="E7" i="3"/>
  <c r="D7" i="3"/>
  <c r="M5" i="3"/>
  <c r="L5" i="3"/>
  <c r="L6" i="3" s="1"/>
  <c r="K5" i="3"/>
  <c r="J5" i="3"/>
  <c r="I5" i="3"/>
  <c r="H5" i="3"/>
  <c r="H6" i="3" s="1"/>
  <c r="G5" i="3"/>
  <c r="F5" i="3"/>
  <c r="E5" i="3"/>
  <c r="D5" i="3"/>
  <c r="D6" i="3" s="1"/>
  <c r="M22" i="3"/>
  <c r="L22" i="3"/>
  <c r="K22" i="3"/>
  <c r="I22" i="3"/>
  <c r="G22" i="3"/>
  <c r="E22" i="3"/>
  <c r="D22" i="3"/>
  <c r="J20" i="3"/>
  <c r="F20" i="3"/>
  <c r="M20" i="3"/>
  <c r="K20" i="3"/>
  <c r="I20" i="3"/>
  <c r="G20" i="3"/>
  <c r="E20" i="3"/>
  <c r="D20" i="3"/>
  <c r="M18" i="3"/>
  <c r="L18" i="3"/>
  <c r="K18" i="3"/>
  <c r="I18" i="3"/>
  <c r="H18" i="3"/>
  <c r="G18" i="3"/>
  <c r="E18" i="3"/>
  <c r="D18" i="3"/>
  <c r="M16" i="3"/>
  <c r="L16" i="3"/>
  <c r="K16" i="3"/>
  <c r="J16" i="3"/>
  <c r="I16" i="3"/>
  <c r="H16" i="3"/>
  <c r="G16" i="3"/>
  <c r="F16" i="3"/>
  <c r="E16" i="3"/>
  <c r="D16" i="3"/>
  <c r="M14" i="3"/>
  <c r="K14" i="3"/>
  <c r="J14" i="3"/>
  <c r="I14" i="3"/>
  <c r="G14" i="3"/>
  <c r="F14" i="3"/>
  <c r="E14" i="3"/>
  <c r="L12" i="3"/>
  <c r="H12" i="3"/>
  <c r="D12" i="3"/>
  <c r="M12" i="3"/>
  <c r="K12" i="3"/>
  <c r="J12" i="3"/>
  <c r="I12" i="3"/>
  <c r="G12" i="3"/>
  <c r="E12" i="3"/>
  <c r="M10" i="3"/>
  <c r="K10" i="3"/>
  <c r="J10" i="3"/>
  <c r="I10" i="3"/>
  <c r="G10" i="3"/>
  <c r="F10" i="3"/>
  <c r="E10" i="3"/>
  <c r="L8" i="3"/>
  <c r="H8" i="3"/>
  <c r="D8" i="3"/>
  <c r="M8" i="3"/>
  <c r="K8" i="3"/>
  <c r="J8" i="3"/>
  <c r="I8" i="3"/>
  <c r="G8" i="3"/>
  <c r="E8" i="3"/>
  <c r="M6" i="3"/>
  <c r="K6" i="3"/>
  <c r="J6" i="3"/>
  <c r="I6" i="3"/>
  <c r="G6" i="3"/>
  <c r="F6" i="3"/>
  <c r="E6" i="3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H68" i="1"/>
  <c r="H69" i="1" s="1"/>
  <c r="G68" i="1"/>
  <c r="F68" i="1"/>
  <c r="E68" i="1" s="1"/>
  <c r="D68" i="1"/>
  <c r="I68" i="1" s="1"/>
  <c r="C68" i="1"/>
  <c r="H67" i="1"/>
  <c r="G67" i="1"/>
  <c r="F67" i="1"/>
  <c r="E67" i="1" s="1"/>
  <c r="C67" i="1"/>
  <c r="D67" i="1" s="1"/>
  <c r="H66" i="1"/>
  <c r="G66" i="1"/>
  <c r="G69" i="1" s="1"/>
  <c r="F66" i="1"/>
  <c r="F69" i="1" s="1"/>
  <c r="C66" i="1"/>
  <c r="C69" i="1" s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H63" i="1"/>
  <c r="G63" i="1"/>
  <c r="F63" i="1"/>
  <c r="E63" i="1" s="1"/>
  <c r="D63" i="1"/>
  <c r="C63" i="1"/>
  <c r="H62" i="1"/>
  <c r="G62" i="1"/>
  <c r="F62" i="1"/>
  <c r="C62" i="1"/>
  <c r="D62" i="1" s="1"/>
  <c r="H61" i="1"/>
  <c r="G61" i="1"/>
  <c r="F61" i="1"/>
  <c r="C61" i="1"/>
  <c r="D61" i="1" s="1"/>
  <c r="H60" i="1"/>
  <c r="G60" i="1"/>
  <c r="F60" i="1"/>
  <c r="E60" i="1" s="1"/>
  <c r="I60" i="1" s="1"/>
  <c r="C60" i="1"/>
  <c r="D60" i="1" s="1"/>
  <c r="H59" i="1"/>
  <c r="G59" i="1"/>
  <c r="F59" i="1"/>
  <c r="E59" i="1" s="1"/>
  <c r="D59" i="1"/>
  <c r="I59" i="1" s="1"/>
  <c r="C59" i="1"/>
  <c r="H58" i="1"/>
  <c r="G58" i="1"/>
  <c r="F58" i="1"/>
  <c r="E58" i="1" s="1"/>
  <c r="C58" i="1"/>
  <c r="D58" i="1" s="1"/>
  <c r="H57" i="1"/>
  <c r="G57" i="1"/>
  <c r="F57" i="1"/>
  <c r="E57" i="1" s="1"/>
  <c r="C57" i="1"/>
  <c r="D57" i="1" s="1"/>
  <c r="H56" i="1"/>
  <c r="G56" i="1"/>
  <c r="F56" i="1"/>
  <c r="E56" i="1" s="1"/>
  <c r="C56" i="1"/>
  <c r="D56" i="1" s="1"/>
  <c r="H55" i="1"/>
  <c r="H64" i="1" s="1"/>
  <c r="G55" i="1"/>
  <c r="F55" i="1"/>
  <c r="C55" i="1"/>
  <c r="C64" i="1" s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H52" i="1"/>
  <c r="G52" i="1"/>
  <c r="F52" i="1"/>
  <c r="E52" i="1" s="1"/>
  <c r="C52" i="1"/>
  <c r="D52" i="1" s="1"/>
  <c r="I52" i="1" s="1"/>
  <c r="H51" i="1"/>
  <c r="G51" i="1"/>
  <c r="F51" i="1"/>
  <c r="E51" i="1"/>
  <c r="I51" i="1" s="1"/>
  <c r="D51" i="1"/>
  <c r="C51" i="1"/>
  <c r="H50" i="1"/>
  <c r="G50" i="1"/>
  <c r="F50" i="1"/>
  <c r="C50" i="1"/>
  <c r="D50" i="1" s="1"/>
  <c r="H49" i="1"/>
  <c r="G49" i="1"/>
  <c r="F49" i="1"/>
  <c r="C49" i="1"/>
  <c r="D49" i="1" s="1"/>
  <c r="H48" i="1"/>
  <c r="G48" i="1"/>
  <c r="F48" i="1"/>
  <c r="C48" i="1"/>
  <c r="D48" i="1" s="1"/>
  <c r="H47" i="1"/>
  <c r="E47" i="1" s="1"/>
  <c r="I47" i="1" s="1"/>
  <c r="G47" i="1"/>
  <c r="F47" i="1"/>
  <c r="D47" i="1"/>
  <c r="C47" i="1"/>
  <c r="H46" i="1"/>
  <c r="G46" i="1"/>
  <c r="F46" i="1"/>
  <c r="E46" i="1" s="1"/>
  <c r="D46" i="1"/>
  <c r="C46" i="1"/>
  <c r="H45" i="1"/>
  <c r="G45" i="1"/>
  <c r="F45" i="1"/>
  <c r="C45" i="1"/>
  <c r="D45" i="1" s="1"/>
  <c r="H44" i="1"/>
  <c r="G44" i="1"/>
  <c r="F44" i="1"/>
  <c r="C44" i="1"/>
  <c r="D44" i="1" s="1"/>
  <c r="H43" i="1"/>
  <c r="G43" i="1"/>
  <c r="F43" i="1"/>
  <c r="E43" i="1" s="1"/>
  <c r="C43" i="1"/>
  <c r="D43" i="1" s="1"/>
  <c r="H42" i="1"/>
  <c r="G42" i="1"/>
  <c r="F42" i="1"/>
  <c r="D42" i="1"/>
  <c r="C42" i="1"/>
  <c r="H41" i="1"/>
  <c r="G41" i="1"/>
  <c r="F41" i="1"/>
  <c r="E41" i="1" s="1"/>
  <c r="C41" i="1"/>
  <c r="D41" i="1" s="1"/>
  <c r="H40" i="1"/>
  <c r="G40" i="1"/>
  <c r="F40" i="1"/>
  <c r="E40" i="1" s="1"/>
  <c r="C40" i="1"/>
  <c r="D40" i="1" s="1"/>
  <c r="H39" i="1"/>
  <c r="G39" i="1"/>
  <c r="F39" i="1"/>
  <c r="E39" i="1" s="1"/>
  <c r="C39" i="1"/>
  <c r="D39" i="1" s="1"/>
  <c r="H38" i="1"/>
  <c r="G38" i="1"/>
  <c r="F38" i="1"/>
  <c r="C38" i="1"/>
  <c r="D38" i="1" s="1"/>
  <c r="H37" i="1"/>
  <c r="G37" i="1"/>
  <c r="F37" i="1"/>
  <c r="E37" i="1" s="1"/>
  <c r="C37" i="1"/>
  <c r="D37" i="1" s="1"/>
  <c r="H36" i="1"/>
  <c r="G36" i="1"/>
  <c r="F36" i="1"/>
  <c r="E36" i="1" s="1"/>
  <c r="C36" i="1"/>
  <c r="D36" i="1" s="1"/>
  <c r="H35" i="1"/>
  <c r="G35" i="1"/>
  <c r="F35" i="1"/>
  <c r="E35" i="1"/>
  <c r="I35" i="1" s="1"/>
  <c r="D35" i="1"/>
  <c r="C35" i="1"/>
  <c r="H34" i="1"/>
  <c r="G34" i="1"/>
  <c r="F34" i="1"/>
  <c r="C34" i="1"/>
  <c r="D34" i="1" s="1"/>
  <c r="H33" i="1"/>
  <c r="G33" i="1"/>
  <c r="F33" i="1"/>
  <c r="C33" i="1"/>
  <c r="D33" i="1" s="1"/>
  <c r="H32" i="1"/>
  <c r="G32" i="1"/>
  <c r="F32" i="1"/>
  <c r="C32" i="1"/>
  <c r="D32" i="1" s="1"/>
  <c r="H31" i="1"/>
  <c r="E31" i="1" s="1"/>
  <c r="I31" i="1" s="1"/>
  <c r="G31" i="1"/>
  <c r="F31" i="1"/>
  <c r="D31" i="1"/>
  <c r="C31" i="1"/>
  <c r="H30" i="1"/>
  <c r="G30" i="1"/>
  <c r="F30" i="1"/>
  <c r="D30" i="1"/>
  <c r="C30" i="1"/>
  <c r="H29" i="1"/>
  <c r="G29" i="1"/>
  <c r="F29" i="1"/>
  <c r="C29" i="1"/>
  <c r="D29" i="1" s="1"/>
  <c r="H28" i="1"/>
  <c r="G28" i="1"/>
  <c r="F28" i="1"/>
  <c r="C28" i="1"/>
  <c r="D28" i="1" s="1"/>
  <c r="H27" i="1"/>
  <c r="G27" i="1"/>
  <c r="F27" i="1"/>
  <c r="E27" i="1" s="1"/>
  <c r="C27" i="1"/>
  <c r="D27" i="1" s="1"/>
  <c r="H26" i="1"/>
  <c r="G26" i="1"/>
  <c r="F26" i="1"/>
  <c r="D26" i="1"/>
  <c r="C26" i="1"/>
  <c r="H25" i="1"/>
  <c r="G25" i="1"/>
  <c r="F25" i="1"/>
  <c r="E25" i="1" s="1"/>
  <c r="C25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H21" i="1"/>
  <c r="G21" i="1"/>
  <c r="F21" i="1"/>
  <c r="E21" i="1" s="1"/>
  <c r="C21" i="1"/>
  <c r="D21" i="1" s="1"/>
  <c r="H20" i="1"/>
  <c r="G20" i="1"/>
  <c r="F20" i="1"/>
  <c r="C20" i="1"/>
  <c r="D20" i="1" s="1"/>
  <c r="H19" i="1"/>
  <c r="G19" i="1"/>
  <c r="F19" i="1"/>
  <c r="E19" i="1" s="1"/>
  <c r="C19" i="1"/>
  <c r="D19" i="1" s="1"/>
  <c r="H18" i="1"/>
  <c r="G18" i="1"/>
  <c r="F18" i="1"/>
  <c r="E18" i="1" s="1"/>
  <c r="D18" i="1"/>
  <c r="C18" i="1"/>
  <c r="H17" i="1"/>
  <c r="G17" i="1"/>
  <c r="F17" i="1"/>
  <c r="E17" i="1" s="1"/>
  <c r="I17" i="1" s="1"/>
  <c r="C17" i="1"/>
  <c r="D17" i="1" s="1"/>
  <c r="H16" i="1"/>
  <c r="H22" i="1" s="1"/>
  <c r="G16" i="1"/>
  <c r="F16" i="1"/>
  <c r="C16" i="1"/>
  <c r="C22" i="1" s="1"/>
  <c r="BX14" i="1"/>
  <c r="BX70" i="1" s="1"/>
  <c r="BW14" i="1"/>
  <c r="BV14" i="1"/>
  <c r="BU14" i="1"/>
  <c r="BT14" i="1"/>
  <c r="BT70" i="1" s="1"/>
  <c r="BS14" i="1"/>
  <c r="BR14" i="1"/>
  <c r="BQ14" i="1"/>
  <c r="BP14" i="1"/>
  <c r="BP70" i="1" s="1"/>
  <c r="BO14" i="1"/>
  <c r="BN14" i="1"/>
  <c r="BM14" i="1"/>
  <c r="BL14" i="1"/>
  <c r="BL70" i="1" s="1"/>
  <c r="BK14" i="1"/>
  <c r="BJ14" i="1"/>
  <c r="BI14" i="1"/>
  <c r="BH14" i="1"/>
  <c r="BH70" i="1" s="1"/>
  <c r="BG14" i="1"/>
  <c r="BF14" i="1"/>
  <c r="BE14" i="1"/>
  <c r="BD14" i="1"/>
  <c r="BD70" i="1" s="1"/>
  <c r="BC14" i="1"/>
  <c r="BB14" i="1"/>
  <c r="BA14" i="1"/>
  <c r="AZ14" i="1"/>
  <c r="AZ70" i="1" s="1"/>
  <c r="AY14" i="1"/>
  <c r="AX14" i="1"/>
  <c r="AW14" i="1"/>
  <c r="AV14" i="1"/>
  <c r="AV70" i="1" s="1"/>
  <c r="AU14" i="1"/>
  <c r="AT14" i="1"/>
  <c r="AS14" i="1"/>
  <c r="AR14" i="1"/>
  <c r="AR70" i="1" s="1"/>
  <c r="AQ14" i="1"/>
  <c r="AP14" i="1"/>
  <c r="AO14" i="1"/>
  <c r="AN14" i="1"/>
  <c r="AN70" i="1" s="1"/>
  <c r="AM14" i="1"/>
  <c r="AL14" i="1"/>
  <c r="AK14" i="1"/>
  <c r="AJ14" i="1"/>
  <c r="AJ70" i="1" s="1"/>
  <c r="AI14" i="1"/>
  <c r="AH14" i="1"/>
  <c r="AG14" i="1"/>
  <c r="AF14" i="1"/>
  <c r="AF70" i="1" s="1"/>
  <c r="AE14" i="1"/>
  <c r="AD14" i="1"/>
  <c r="AC14" i="1"/>
  <c r="AB14" i="1"/>
  <c r="AB70" i="1" s="1"/>
  <c r="AA14" i="1"/>
  <c r="Z14" i="1"/>
  <c r="Y14" i="1"/>
  <c r="X14" i="1"/>
  <c r="X70" i="1" s="1"/>
  <c r="W14" i="1"/>
  <c r="V14" i="1"/>
  <c r="U14" i="1"/>
  <c r="T14" i="1"/>
  <c r="T70" i="1" s="1"/>
  <c r="S14" i="1"/>
  <c r="R14" i="1"/>
  <c r="Q14" i="1"/>
  <c r="P14" i="1"/>
  <c r="P70" i="1" s="1"/>
  <c r="O14" i="1"/>
  <c r="N14" i="1"/>
  <c r="M14" i="1"/>
  <c r="H13" i="1"/>
  <c r="G13" i="1"/>
  <c r="F13" i="1"/>
  <c r="E13" i="1" s="1"/>
  <c r="C13" i="1"/>
  <c r="D13" i="1" s="1"/>
  <c r="H12" i="1"/>
  <c r="G12" i="1"/>
  <c r="F12" i="1"/>
  <c r="E12" i="1" s="1"/>
  <c r="I12" i="1" s="1"/>
  <c r="C12" i="1"/>
  <c r="D12" i="1" s="1"/>
  <c r="H11" i="1"/>
  <c r="G11" i="1"/>
  <c r="G14" i="1" s="1"/>
  <c r="F11" i="1"/>
  <c r="C11" i="1"/>
  <c r="D11" i="1" s="1"/>
  <c r="H10" i="1"/>
  <c r="G10" i="1"/>
  <c r="F10" i="1"/>
  <c r="E10" i="1" s="1"/>
  <c r="C10" i="1"/>
  <c r="D10" i="1" s="1"/>
  <c r="I10" i="1" s="1"/>
  <c r="H9" i="1"/>
  <c r="G9" i="1"/>
  <c r="F9" i="1"/>
  <c r="C9" i="1"/>
  <c r="D9" i="1" s="1"/>
  <c r="I21" i="1" l="1"/>
  <c r="I27" i="1"/>
  <c r="I39" i="1"/>
  <c r="I43" i="1"/>
  <c r="I56" i="1"/>
  <c r="R70" i="1"/>
  <c r="AH70" i="1"/>
  <c r="AT70" i="1"/>
  <c r="BF70" i="1"/>
  <c r="BR70" i="1"/>
  <c r="D16" i="1"/>
  <c r="G53" i="1"/>
  <c r="I32" i="1"/>
  <c r="D55" i="1"/>
  <c r="V70" i="1"/>
  <c r="AD70" i="1"/>
  <c r="AP70" i="1"/>
  <c r="BB70" i="1"/>
  <c r="BN70" i="1"/>
  <c r="BV70" i="1"/>
  <c r="I18" i="1"/>
  <c r="O70" i="1"/>
  <c r="S70" i="1"/>
  <c r="W70" i="1"/>
  <c r="AA70" i="1"/>
  <c r="AE70" i="1"/>
  <c r="AI70" i="1"/>
  <c r="AM70" i="1"/>
  <c r="AQ70" i="1"/>
  <c r="AU70" i="1"/>
  <c r="AY70" i="1"/>
  <c r="BC70" i="1"/>
  <c r="BG70" i="1"/>
  <c r="BK70" i="1"/>
  <c r="BO70" i="1"/>
  <c r="BS70" i="1"/>
  <c r="BW70" i="1"/>
  <c r="E16" i="1"/>
  <c r="E22" i="1" s="1"/>
  <c r="E20" i="1"/>
  <c r="I20" i="1" s="1"/>
  <c r="E32" i="1"/>
  <c r="E33" i="1"/>
  <c r="I33" i="1" s="1"/>
  <c r="E48" i="1"/>
  <c r="I48" i="1" s="1"/>
  <c r="E49" i="1"/>
  <c r="I49" i="1" s="1"/>
  <c r="F64" i="1"/>
  <c r="N70" i="1"/>
  <c r="Z70" i="1"/>
  <c r="AL70" i="1"/>
  <c r="AN71" i="1" s="1"/>
  <c r="AX70" i="1"/>
  <c r="BJ70" i="1"/>
  <c r="I13" i="1"/>
  <c r="M70" i="1"/>
  <c r="P71" i="1" s="1"/>
  <c r="Q70" i="1"/>
  <c r="T71" i="1" s="1"/>
  <c r="U70" i="1"/>
  <c r="Y70" i="1"/>
  <c r="AC70" i="1"/>
  <c r="AG70" i="1"/>
  <c r="AK70" i="1"/>
  <c r="AO70" i="1"/>
  <c r="AS70" i="1"/>
  <c r="AV71" i="1" s="1"/>
  <c r="AW70" i="1"/>
  <c r="BA70" i="1"/>
  <c r="BE70" i="1"/>
  <c r="BI70" i="1"/>
  <c r="BM70" i="1"/>
  <c r="BQ70" i="1"/>
  <c r="BU70" i="1"/>
  <c r="E28" i="1"/>
  <c r="I28" i="1" s="1"/>
  <c r="E29" i="1"/>
  <c r="I29" i="1" s="1"/>
  <c r="E44" i="1"/>
  <c r="E45" i="1"/>
  <c r="I45" i="1" s="1"/>
  <c r="E50" i="1"/>
  <c r="I50" i="1" s="1"/>
  <c r="G64" i="1"/>
  <c r="E61" i="1"/>
  <c r="E62" i="1"/>
  <c r="D14" i="1"/>
  <c r="X71" i="1"/>
  <c r="F14" i="1"/>
  <c r="E9" i="1"/>
  <c r="G22" i="1"/>
  <c r="E11" i="1"/>
  <c r="I11" i="1" s="1"/>
  <c r="E26" i="1"/>
  <c r="I26" i="1" s="1"/>
  <c r="E30" i="1"/>
  <c r="I30" i="1" s="1"/>
  <c r="E34" i="1"/>
  <c r="I34" i="1" s="1"/>
  <c r="E38" i="1"/>
  <c r="I38" i="1" s="1"/>
  <c r="E42" i="1"/>
  <c r="I42" i="1" s="1"/>
  <c r="AB71" i="1"/>
  <c r="AZ71" i="1"/>
  <c r="H14" i="1"/>
  <c r="D22" i="1"/>
  <c r="I16" i="1"/>
  <c r="I19" i="1"/>
  <c r="F22" i="1"/>
  <c r="H53" i="1"/>
  <c r="I44" i="1"/>
  <c r="I61" i="1"/>
  <c r="I62" i="1"/>
  <c r="C14" i="1"/>
  <c r="AF71" i="1"/>
  <c r="AJ71" i="1"/>
  <c r="AR71" i="1"/>
  <c r="BD71" i="1"/>
  <c r="BH71" i="1"/>
  <c r="BT71" i="1"/>
  <c r="D25" i="1"/>
  <c r="C53" i="1"/>
  <c r="I36" i="1"/>
  <c r="I37" i="1"/>
  <c r="I40" i="1"/>
  <c r="I41" i="1"/>
  <c r="I46" i="1"/>
  <c r="I57" i="1"/>
  <c r="I58" i="1"/>
  <c r="I63" i="1"/>
  <c r="I67" i="1"/>
  <c r="F53" i="1"/>
  <c r="D64" i="1"/>
  <c r="E66" i="1"/>
  <c r="E69" i="1" s="1"/>
  <c r="E55" i="1"/>
  <c r="E64" i="1" s="1"/>
  <c r="D66" i="1"/>
  <c r="BL71" i="1" l="1"/>
  <c r="G70" i="1"/>
  <c r="BP71" i="1"/>
  <c r="I22" i="1"/>
  <c r="F70" i="1"/>
  <c r="E53" i="1"/>
  <c r="H70" i="1"/>
  <c r="I55" i="1"/>
  <c r="I64" i="1" s="1"/>
  <c r="I25" i="1"/>
  <c r="I53" i="1" s="1"/>
  <c r="D53" i="1"/>
  <c r="D69" i="1"/>
  <c r="I66" i="1"/>
  <c r="I69" i="1" s="1"/>
  <c r="C70" i="1"/>
  <c r="E14" i="1"/>
  <c r="I9" i="1"/>
  <c r="I14" i="1" s="1"/>
  <c r="E70" i="1" l="1"/>
  <c r="D70" i="1"/>
  <c r="I70" i="1"/>
</calcChain>
</file>

<file path=xl/comments1.xml><?xml version="1.0" encoding="utf-8"?>
<comments xmlns="http://schemas.openxmlformats.org/spreadsheetml/2006/main">
  <authors>
    <author>Polina</author>
    <author>Я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Polina:</t>
        </r>
        <r>
          <rPr>
            <sz val="9"/>
            <color indexed="81"/>
            <rFont val="Tahoma"/>
            <family val="2"/>
            <charset val="204"/>
          </rPr>
          <t xml:space="preserve">
Мешкова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Polina:</t>
        </r>
        <r>
          <rPr>
            <sz val="9"/>
            <color indexed="81"/>
            <rFont val="Tahoma"/>
            <family val="2"/>
            <charset val="204"/>
          </rPr>
          <t xml:space="preserve">
Мешкова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04"/>
          </rPr>
          <t>Polina:</t>
        </r>
        <r>
          <rPr>
            <sz val="9"/>
            <color indexed="81"/>
            <rFont val="Tahoma"/>
            <family val="2"/>
            <charset val="204"/>
          </rPr>
          <t xml:space="preserve">
               Саввін</t>
        </r>
      </text>
    </comment>
    <comment ref="B43" authorId="1" shapeId="0">
      <text>
        <r>
          <rPr>
            <b/>
            <sz val="9"/>
            <color indexed="81"/>
            <rFont val="Tahoma"/>
            <family val="2"/>
            <charset val="204"/>
          </rPr>
          <t>Я:</t>
        </r>
        <r>
          <rPr>
            <sz val="9"/>
            <color indexed="81"/>
            <rFont val="Tahoma"/>
            <family val="2"/>
            <charset val="204"/>
          </rPr>
          <t xml:space="preserve">
Мешкова
Гупало
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  <charset val="204"/>
          </rPr>
          <t>Polina:</t>
        </r>
        <r>
          <rPr>
            <sz val="9"/>
            <color indexed="81"/>
            <rFont val="Tahoma"/>
            <family val="2"/>
            <charset val="204"/>
          </rPr>
          <t xml:space="preserve">
           Саввін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  <charset val="204"/>
          </rPr>
          <t>Polina:</t>
        </r>
        <r>
          <rPr>
            <sz val="9"/>
            <color indexed="81"/>
            <rFont val="Tahoma"/>
            <family val="2"/>
            <charset val="204"/>
          </rPr>
          <t xml:space="preserve">
Мешкова
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  <charset val="204"/>
          </rPr>
          <t>Polina:</t>
        </r>
        <r>
          <rPr>
            <sz val="9"/>
            <color indexed="81"/>
            <rFont val="Tahoma"/>
            <family val="2"/>
            <charset val="204"/>
          </rPr>
          <t xml:space="preserve">
           Саввін
</t>
        </r>
      </text>
    </comment>
    <comment ref="B49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      Соболевська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  <charset val="204"/>
          </rPr>
          <t>Polina:</t>
        </r>
        <r>
          <rPr>
            <sz val="9"/>
            <color indexed="81"/>
            <rFont val="Tahoma"/>
            <family val="2"/>
            <charset val="204"/>
          </rPr>
          <t xml:space="preserve">
 Саввін
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  <charset val="204"/>
          </rPr>
          <t>Polina:</t>
        </r>
        <r>
          <rPr>
            <sz val="9"/>
            <color indexed="81"/>
            <rFont val="Tahoma"/>
            <family val="2"/>
            <charset val="204"/>
          </rPr>
          <t xml:space="preserve">
Саввін
</t>
        </r>
      </text>
    </comment>
  </commentList>
</comments>
</file>

<file path=xl/sharedStrings.xml><?xml version="1.0" encoding="utf-8"?>
<sst xmlns="http://schemas.openxmlformats.org/spreadsheetml/2006/main" count="530" uniqueCount="252">
  <si>
    <t>ІІІ. План навчального процесу</t>
  </si>
  <si>
    <t>№ п/п</t>
  </si>
  <si>
    <t>Назви дисциплін і видів навчальної роботи студентів</t>
  </si>
  <si>
    <t>Кількість кредитів ECTS</t>
  </si>
  <si>
    <t>Обсяг навчальної роботи, годин</t>
  </si>
  <si>
    <t>Курсові роботи (чверть)</t>
  </si>
  <si>
    <t>Залік (чверть)</t>
  </si>
  <si>
    <t>Екзамени (чверть)</t>
  </si>
  <si>
    <t>Кількість годин  аудиторних занять на тиждень та кредитів ЄКТС по чвертях</t>
  </si>
  <si>
    <t>Загальний обсяг</t>
  </si>
  <si>
    <t>Аудиторні заняття</t>
  </si>
  <si>
    <t>Самостійна робота</t>
  </si>
  <si>
    <t>1 курс</t>
  </si>
  <si>
    <t>2 курс</t>
  </si>
  <si>
    <t>3 курс</t>
  </si>
  <si>
    <t>4 курс</t>
  </si>
  <si>
    <t xml:space="preserve">Всього </t>
  </si>
  <si>
    <t>у тому числі:</t>
  </si>
  <si>
    <t>1 чверть</t>
  </si>
  <si>
    <t>2 чверть</t>
  </si>
  <si>
    <t>3 чверть</t>
  </si>
  <si>
    <t>4 чверть</t>
  </si>
  <si>
    <t xml:space="preserve"> 5 чверть</t>
  </si>
  <si>
    <t>6 чверть</t>
  </si>
  <si>
    <t>7 чверть</t>
  </si>
  <si>
    <t>8 чверть</t>
  </si>
  <si>
    <t>9 чверть</t>
  </si>
  <si>
    <t>10 чверть</t>
  </si>
  <si>
    <t>11 чверть</t>
  </si>
  <si>
    <t>12 чверть</t>
  </si>
  <si>
    <t>13 чверть</t>
  </si>
  <si>
    <t>14 чверть</t>
  </si>
  <si>
    <t xml:space="preserve">    15 чверть</t>
  </si>
  <si>
    <t>16 чверть</t>
  </si>
  <si>
    <t>лекції</t>
  </si>
  <si>
    <t>практичні (семінарські)</t>
  </si>
  <si>
    <t>лабораторні</t>
  </si>
  <si>
    <t>практ. (сем.)</t>
  </si>
  <si>
    <t>лабораторні роботи</t>
  </si>
  <si>
    <t>кредит</t>
  </si>
  <si>
    <t>1. Цикл загальної підготовки</t>
  </si>
  <si>
    <t>1.1 Обов'язкові навчальні дисципліни</t>
  </si>
  <si>
    <t>1.1.1</t>
  </si>
  <si>
    <t>1.1.2</t>
  </si>
  <si>
    <t>Українська мова за професійним спрямуванням</t>
  </si>
  <si>
    <t>1.1.3</t>
  </si>
  <si>
    <t>Філософія та політологія</t>
  </si>
  <si>
    <t>1.1.4</t>
  </si>
  <si>
    <t>Іноземна мова</t>
  </si>
  <si>
    <t>1.1.5</t>
  </si>
  <si>
    <t>Фізична культура</t>
  </si>
  <si>
    <t>Разом</t>
  </si>
  <si>
    <t>1.2. Вибіркові навчальні дисципліни</t>
  </si>
  <si>
    <t>1.2.1</t>
  </si>
  <si>
    <t>Вибіркова дисципліна 1</t>
  </si>
  <si>
    <t>1.2.2</t>
  </si>
  <si>
    <t>Вибіркова дисципліна 2</t>
  </si>
  <si>
    <t>1.2.3</t>
  </si>
  <si>
    <t>Вибіркова дисципліна 3</t>
  </si>
  <si>
    <t>1.2.4</t>
  </si>
  <si>
    <t>Вибіркова дисципліна 4</t>
  </si>
  <si>
    <t>1.2.5</t>
  </si>
  <si>
    <t>Вибіркова дисципліна 5</t>
  </si>
  <si>
    <t>1.2.6</t>
  </si>
  <si>
    <t>Вибіркова дисципліна 6</t>
  </si>
  <si>
    <t xml:space="preserve">Разом за вибором </t>
  </si>
  <si>
    <t>2. Дисципліни професійної підготовки</t>
  </si>
  <si>
    <t>2.1. Обов'язкові навчальні дисципліни</t>
  </si>
  <si>
    <t>2.1.1</t>
  </si>
  <si>
    <t>Вища математика</t>
  </si>
  <si>
    <t>2.1.2</t>
  </si>
  <si>
    <t xml:space="preserve">Фізика </t>
  </si>
  <si>
    <t>2.1.3</t>
  </si>
  <si>
    <t xml:space="preserve">Хімія </t>
  </si>
  <si>
    <t>2.1.4</t>
  </si>
  <si>
    <t>Інженерна та комп'ютерна графіка</t>
  </si>
  <si>
    <t>2.1.5</t>
  </si>
  <si>
    <t>Основи охорони праці</t>
  </si>
  <si>
    <t>2.1.6</t>
  </si>
  <si>
    <t>Економіка, підприємництво та менеджмент</t>
  </si>
  <si>
    <t>6, 7</t>
  </si>
  <si>
    <t>2.1.7</t>
  </si>
  <si>
    <t>Основи екології та безпека життєдіяльності</t>
  </si>
  <si>
    <t>2.1.8</t>
  </si>
  <si>
    <t>Екологiя людини в умовах промислового регіону</t>
  </si>
  <si>
    <t>2.1.9</t>
  </si>
  <si>
    <t>Основи біогеохімії</t>
  </si>
  <si>
    <t>2.1.10</t>
  </si>
  <si>
    <t>Загальна екологiя та неоекологiя</t>
  </si>
  <si>
    <t>6, 8</t>
  </si>
  <si>
    <t>2.1.11</t>
  </si>
  <si>
    <t>Заповiдна справа</t>
  </si>
  <si>
    <t>2.1.12</t>
  </si>
  <si>
    <t xml:space="preserve">Регулювання природоохоронної діяльності у виробництві та природокористуванні </t>
  </si>
  <si>
    <t>2.1.13</t>
  </si>
  <si>
    <t>Iнформатика i системологiя</t>
  </si>
  <si>
    <t>2.1.14</t>
  </si>
  <si>
    <t>Біологія</t>
  </si>
  <si>
    <t>2.1.15</t>
  </si>
  <si>
    <t>Метеорологiя i клiматологiя</t>
  </si>
  <si>
    <t>2.1.16</t>
  </si>
  <si>
    <t>Методи вимiрювання параметрiв довкiлля</t>
  </si>
  <si>
    <t>2.1.17</t>
  </si>
  <si>
    <t>Нормування антропогенного навантаження на навколишнє середовище</t>
  </si>
  <si>
    <t>2.1.18</t>
  </si>
  <si>
    <t>Теоретичні основи теплових процесів</t>
  </si>
  <si>
    <t>2.1.19</t>
  </si>
  <si>
    <t>Монiторинг навколишнього середовища</t>
  </si>
  <si>
    <t>10, 11</t>
  </si>
  <si>
    <t>2.1.20</t>
  </si>
  <si>
    <t>Теплові установки та агрегати</t>
  </si>
  <si>
    <t>2.1.21</t>
  </si>
  <si>
    <t>Екологічні аспекти  металургійних технологій</t>
  </si>
  <si>
    <t>2.1.22</t>
  </si>
  <si>
    <t>Екологiчна безпека</t>
  </si>
  <si>
    <t>2.1.23</t>
  </si>
  <si>
    <t>Технології очистки стічних вод</t>
  </si>
  <si>
    <t>2.1.24</t>
  </si>
  <si>
    <t>Моделювання i прогнозування стану довкiлля</t>
  </si>
  <si>
    <t>14, 15</t>
  </si>
  <si>
    <t>2.1.25</t>
  </si>
  <si>
    <t>Поводження з відходами</t>
  </si>
  <si>
    <t>2.1.26</t>
  </si>
  <si>
    <t>Технології очистки газів та газоочисні апарати</t>
  </si>
  <si>
    <t>2.1.27</t>
  </si>
  <si>
    <t>Технології захисту грунтів і надр</t>
  </si>
  <si>
    <t>2.1.28</t>
  </si>
  <si>
    <t>Промислове паливо</t>
  </si>
  <si>
    <t>2.2. Вибіркові навчальні дисципліни</t>
  </si>
  <si>
    <t>2.2.1</t>
  </si>
  <si>
    <t xml:space="preserve">Вибіркова дисципліна 7  </t>
  </si>
  <si>
    <t>2.2.2</t>
  </si>
  <si>
    <t>Вибіркова дисципліна 8</t>
  </si>
  <si>
    <t>2.2.3</t>
  </si>
  <si>
    <t>Вибіркова дисципліна 9</t>
  </si>
  <si>
    <t>2.2.4</t>
  </si>
  <si>
    <t>Вибіркова дисципліна 10</t>
  </si>
  <si>
    <t>2.2.5</t>
  </si>
  <si>
    <t>Вибіркова дисципліна 11</t>
  </si>
  <si>
    <t>2.2.6</t>
  </si>
  <si>
    <t>Вибіркова дисципліна 12</t>
  </si>
  <si>
    <t>2.2.7</t>
  </si>
  <si>
    <t>Вибіркова дисципліна 13</t>
  </si>
  <si>
    <t>2.2.8</t>
  </si>
  <si>
    <t>Вибіркова дисципліна 14</t>
  </si>
  <si>
    <t>2.2.9</t>
  </si>
  <si>
    <t>Вибіркова дисципліна 15</t>
  </si>
  <si>
    <t>3. Цикл практичної підготовки</t>
  </si>
  <si>
    <t>3.1</t>
  </si>
  <si>
    <t>Виробнича практика</t>
  </si>
  <si>
    <t>3.2</t>
  </si>
  <si>
    <t>Переддипломна практика</t>
  </si>
  <si>
    <t>3.3</t>
  </si>
  <si>
    <t>Виконання кваліфікаційної роботи</t>
  </si>
  <si>
    <t>Усього</t>
  </si>
  <si>
    <t>Перший проректор</t>
  </si>
  <si>
    <t>_____________________</t>
  </si>
  <si>
    <t>/ Анатолій РАДКЕВИЧ   /</t>
  </si>
  <si>
    <t>Гарант освітньої програми</t>
  </si>
  <si>
    <t>/ Сергій СУЛІМЕНКО /</t>
  </si>
  <si>
    <t>Завідувачка кафедри Екології, теплотехніки та охорони праці</t>
  </si>
  <si>
    <t>/Олександр ЄРЬОМІН /</t>
  </si>
  <si>
    <t>Керівник навчального відділу</t>
  </si>
  <si>
    <t>/Володимир ПУЛЬПІНСЬКИЙ /</t>
  </si>
  <si>
    <t xml:space="preserve">                МІНІСТЕРСТВО ОСВІТИ І НАУКИ УКРАЇНИ</t>
  </si>
  <si>
    <t>Український державний університет науки і технологій</t>
  </si>
  <si>
    <t>ЗАТВЕРДЖЕНО</t>
  </si>
  <si>
    <t>Кваліфікація</t>
  </si>
  <si>
    <t>бакалавр з технології захисту навколишнього середовища</t>
  </si>
  <si>
    <t>Вченою радою УДУНТ</t>
  </si>
  <si>
    <t>Термін навчання</t>
  </si>
  <si>
    <t>3 роки 10 місяців</t>
  </si>
  <si>
    <t>Термін дії</t>
  </si>
  <si>
    <t>НАВЧАЛЬНИЙ ПЛАН</t>
  </si>
  <si>
    <t>Галузь знань</t>
  </si>
  <si>
    <t>183 Виробництво та технології</t>
  </si>
  <si>
    <t>Спеціальність</t>
  </si>
  <si>
    <t>183 – Технології захисту навколишнього середовища</t>
  </si>
  <si>
    <t>Спеціалізація</t>
  </si>
  <si>
    <t>Освітньо-професійна програма</t>
  </si>
  <si>
    <t>Технології захисту навколишнього середовища</t>
  </si>
  <si>
    <t>Освітній рівень</t>
  </si>
  <si>
    <t xml:space="preserve"> </t>
  </si>
  <si>
    <t>Перший бакалаврський</t>
  </si>
  <si>
    <t xml:space="preserve">І. Графік навчального процесу </t>
  </si>
  <si>
    <t>курс</t>
  </si>
  <si>
    <t xml:space="preserve">  Вересень      </t>
  </si>
  <si>
    <t xml:space="preserve">   Жовтень    </t>
  </si>
  <si>
    <t>Листопад</t>
  </si>
  <si>
    <t xml:space="preserve">  Грудень </t>
  </si>
  <si>
    <t xml:space="preserve">    Січень </t>
  </si>
  <si>
    <t xml:space="preserve"> Лютий   </t>
  </si>
  <si>
    <t xml:space="preserve"> Березень   </t>
  </si>
  <si>
    <t xml:space="preserve"> Квітень  </t>
  </si>
  <si>
    <t xml:space="preserve"> Травень   </t>
  </si>
  <si>
    <t xml:space="preserve"> Червень </t>
  </si>
  <si>
    <t xml:space="preserve"> Липень </t>
  </si>
  <si>
    <t xml:space="preserve"> Серпень</t>
  </si>
  <si>
    <t>Т</t>
  </si>
  <si>
    <t>С</t>
  </si>
  <si>
    <t>К</t>
  </si>
  <si>
    <t>П</t>
  </si>
  <si>
    <t>Д</t>
  </si>
  <si>
    <t>А</t>
  </si>
  <si>
    <t xml:space="preserve">Позначення: Т - теоретичне навчання; М - модульний контроль; С - семестровий контроль; П - практика; К - канікули; </t>
  </si>
  <si>
    <t xml:space="preserve"> Д - виконання кваліфікаційної роботи бакалавра; А - атестація</t>
  </si>
  <si>
    <t>ІІ. Зведені дані про бюджет часу, тижні</t>
  </si>
  <si>
    <t>Рік навчання</t>
  </si>
  <si>
    <t>Теоретичне навчання</t>
  </si>
  <si>
    <t xml:space="preserve">Модульний контроль </t>
  </si>
  <si>
    <t>Семестровий контроль</t>
  </si>
  <si>
    <t>Практика</t>
  </si>
  <si>
    <t>Атестація</t>
  </si>
  <si>
    <t>Канікули</t>
  </si>
  <si>
    <t>Вибірковий блок</t>
  </si>
  <si>
    <t>Назва дисципліни в навчальному плані</t>
  </si>
  <si>
    <t>Назва дисципліни</t>
  </si>
  <si>
    <t xml:space="preserve">Вибіркова дисципліна професійної підготовки № 7 </t>
  </si>
  <si>
    <t>Гідрологія</t>
  </si>
  <si>
    <t>Гідрологічні характеристики гідросфери</t>
  </si>
  <si>
    <t>Вибіркова дисципліна професійної підготовки № 8</t>
  </si>
  <si>
    <t>Основи формування екологічного світогляду</t>
  </si>
  <si>
    <t>Основи ноосферно-екологічних парадигм</t>
  </si>
  <si>
    <t>Вибіркова дисципліна професійної підготовки № 9</t>
  </si>
  <si>
    <t>Картографічні методи в екології</t>
  </si>
  <si>
    <t>Геоінформаційні системи в екології</t>
  </si>
  <si>
    <t>Вибіркова дисципліна професійної підготовки № 10</t>
  </si>
  <si>
    <t>Радіоекологія</t>
  </si>
  <si>
    <t xml:space="preserve">Радіаційна безпека в металургії </t>
  </si>
  <si>
    <t>Вибіркова дисципліна професійної підготовки № 11</t>
  </si>
  <si>
    <t>Екологічна стандартизація та сертифікація</t>
  </si>
  <si>
    <t>Екологічне маркування та екодизайн</t>
  </si>
  <si>
    <t>Вибіркова дисципліна професійної підготовки № 12</t>
  </si>
  <si>
    <t xml:space="preserve">Відновлювальні джерела енергії </t>
  </si>
  <si>
    <t>Ефективне використання енергетичних ресурсів</t>
  </si>
  <si>
    <t>Вибіркова дисципліна професійної підготовки № 13</t>
  </si>
  <si>
    <t>Основи конструювання газоочисного обладнання</t>
  </si>
  <si>
    <t>Пиловловлювання та очищення промислових викидів</t>
  </si>
  <si>
    <t>Вибіркова дисципліна професійної підготовки № 14</t>
  </si>
  <si>
    <t>Академічна доброчесність та основи академічного письма</t>
  </si>
  <si>
    <t>Науково-дослідна робота</t>
  </si>
  <si>
    <t>Вибіркова дисципліна професійної підготовки № 15</t>
  </si>
  <si>
    <t>Технології стабілізаційної обробки води</t>
  </si>
  <si>
    <t>Водопостачання, водовідвід та поліпшення якості води</t>
  </si>
  <si>
    <t>В.о.ректора                     Олександр ВЕЛИЧКО</t>
  </si>
  <si>
    <t>Протокол № ___ від _________2023 р.</t>
  </si>
  <si>
    <t>"     "                 2023 р.</t>
  </si>
  <si>
    <t>2023 - 2027</t>
  </si>
  <si>
    <t>Історія та культура України</t>
  </si>
  <si>
    <t>2,4,
6,8</t>
  </si>
  <si>
    <t>КЗ</t>
  </si>
  <si>
    <t>Погоджено: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</si>
</sst>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i/>
      <u/>
      <sz val="9"/>
      <name val="Arial"/>
      <family val="2"/>
      <charset val="204"/>
    </font>
    <font>
      <i/>
      <u/>
      <sz val="10"/>
      <name val="Arial Cyr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 Cyr"/>
      <charset val="204"/>
    </font>
    <font>
      <i/>
      <u/>
      <sz val="12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9"/>
      <name val="Arial Cyr"/>
      <charset val="204"/>
    </font>
    <font>
      <i/>
      <sz val="12"/>
      <name val="Arial"/>
      <family val="2"/>
      <charset val="204"/>
    </font>
    <font>
      <sz val="8"/>
      <name val="Arial Cyr"/>
      <charset val="204"/>
    </font>
    <font>
      <b/>
      <sz val="9"/>
      <name val="Arial Cyr"/>
      <charset val="204"/>
    </font>
    <font>
      <sz val="7"/>
      <name val="Arial Cyr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3" fillId="0" borderId="0" xfId="1" applyFont="1"/>
    <xf numFmtId="49" fontId="4" fillId="0" borderId="0" xfId="0" applyNumberFormat="1" applyFont="1"/>
    <xf numFmtId="0" fontId="4" fillId="0" borderId="0" xfId="1" applyFont="1" applyAlignment="1">
      <alignment horizontal="center"/>
    </xf>
    <xf numFmtId="0" fontId="4" fillId="0" borderId="0" xfId="0" applyFont="1"/>
    <xf numFmtId="0" fontId="4" fillId="0" borderId="0" xfId="1" applyFont="1"/>
    <xf numFmtId="49" fontId="4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1" applyFont="1" applyAlignment="1">
      <alignment horizontal="center"/>
    </xf>
    <xf numFmtId="0" fontId="7" fillId="0" borderId="0" xfId="1" applyFont="1"/>
    <xf numFmtId="49" fontId="8" fillId="0" borderId="0" xfId="0" applyNumberFormat="1" applyFont="1" applyAlignment="1">
      <alignment horizontal="center"/>
    </xf>
    <xf numFmtId="49" fontId="6" fillId="0" borderId="0" xfId="0" applyNumberFormat="1" applyFont="1"/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0" fontId="14" fillId="0" borderId="0" xfId="1" applyFont="1"/>
    <xf numFmtId="0" fontId="3" fillId="0" borderId="10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textRotation="90"/>
    </xf>
    <xf numFmtId="0" fontId="7" fillId="0" borderId="10" xfId="1" applyFont="1" applyBorder="1" applyAlignment="1">
      <alignment horizontal="center" vertical="center" textRotation="90" wrapText="1"/>
    </xf>
    <xf numFmtId="0" fontId="7" fillId="0" borderId="9" xfId="1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 wrapText="1"/>
    </xf>
    <xf numFmtId="0" fontId="7" fillId="0" borderId="26" xfId="1" applyFont="1" applyBorder="1" applyAlignment="1">
      <alignment horizontal="center" vertical="center" textRotation="90" wrapText="1"/>
    </xf>
    <xf numFmtId="0" fontId="7" fillId="0" borderId="27" xfId="1" applyFont="1" applyBorder="1" applyAlignment="1">
      <alignment horizontal="center" vertical="center" textRotation="90" wrapText="1"/>
    </xf>
    <xf numFmtId="0" fontId="7" fillId="0" borderId="28" xfId="1" applyFont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 vertical="center" textRotation="90" wrapText="1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7" fillId="0" borderId="0" xfId="1" applyFont="1" applyAlignment="1">
      <alignment horizontal="left"/>
    </xf>
    <xf numFmtId="0" fontId="13" fillId="0" borderId="0" xfId="1" applyFont="1"/>
    <xf numFmtId="164" fontId="7" fillId="0" borderId="0" xfId="1" applyNumberFormat="1" applyFont="1" applyAlignment="1">
      <alignment horizontal="center"/>
    </xf>
    <xf numFmtId="1" fontId="7" fillId="0" borderId="0" xfId="1" applyNumberFormat="1" applyFont="1" applyAlignment="1">
      <alignment horizontal="center"/>
    </xf>
    <xf numFmtId="1" fontId="18" fillId="0" borderId="0" xfId="1" applyNumberFormat="1" applyFont="1" applyAlignment="1">
      <alignment horizontal="center"/>
    </xf>
    <xf numFmtId="0" fontId="3" fillId="0" borderId="0" xfId="1" applyFont="1" applyAlignment="1">
      <alignment horizontal="center" shrinkToFit="1"/>
    </xf>
    <xf numFmtId="1" fontId="3" fillId="0" borderId="0" xfId="1" applyNumberFormat="1" applyFont="1" applyAlignment="1">
      <alignment horizontal="center" shrinkToFit="1"/>
    </xf>
    <xf numFmtId="0" fontId="19" fillId="0" borderId="0" xfId="1" applyFont="1"/>
    <xf numFmtId="0" fontId="12" fillId="0" borderId="0" xfId="0" applyFont="1"/>
    <xf numFmtId="0" fontId="20" fillId="0" borderId="0" xfId="0" applyFont="1"/>
    <xf numFmtId="0" fontId="20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1" fillId="0" borderId="0" xfId="1" applyFont="1"/>
    <xf numFmtId="0" fontId="6" fillId="0" borderId="0" xfId="0" applyFont="1" applyAlignment="1">
      <alignment horizontal="center"/>
    </xf>
    <xf numFmtId="49" fontId="15" fillId="0" borderId="0" xfId="0" applyNumberFormat="1" applyFont="1"/>
    <xf numFmtId="49" fontId="15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12" fillId="0" borderId="0" xfId="0" applyNumberFormat="1" applyFont="1"/>
    <xf numFmtId="0" fontId="15" fillId="0" borderId="0" xfId="0" applyFont="1"/>
    <xf numFmtId="49" fontId="22" fillId="0" borderId="0" xfId="0" applyNumberFormat="1" applyFont="1"/>
    <xf numFmtId="0" fontId="1" fillId="0" borderId="0" xfId="3"/>
    <xf numFmtId="0" fontId="1" fillId="0" borderId="0" xfId="3" applyAlignment="1">
      <alignment horizontal="center"/>
    </xf>
    <xf numFmtId="0" fontId="1" fillId="0" borderId="0" xfId="3" applyAlignment="1">
      <alignment vertical="center"/>
    </xf>
    <xf numFmtId="0" fontId="9" fillId="0" borderId="0" xfId="3" applyFont="1"/>
    <xf numFmtId="0" fontId="6" fillId="0" borderId="0" xfId="3" applyFont="1"/>
    <xf numFmtId="0" fontId="1" fillId="0" borderId="0" xfId="3" applyAlignment="1">
      <alignment horizontal="left"/>
    </xf>
    <xf numFmtId="0" fontId="1" fillId="0" borderId="0" xfId="3" applyAlignment="1">
      <alignment horizontal="right"/>
    </xf>
    <xf numFmtId="0" fontId="14" fillId="0" borderId="0" xfId="3" applyFont="1"/>
    <xf numFmtId="0" fontId="14" fillId="0" borderId="0" xfId="3" applyFont="1" applyAlignment="1">
      <alignment horizontal="center"/>
    </xf>
    <xf numFmtId="0" fontId="23" fillId="0" borderId="0" xfId="0" applyFont="1" applyAlignment="1">
      <alignment horizontal="left"/>
    </xf>
    <xf numFmtId="0" fontId="25" fillId="0" borderId="0" xfId="3" applyFont="1"/>
    <xf numFmtId="0" fontId="14" fillId="0" borderId="0" xfId="3" applyFont="1" applyAlignment="1">
      <alignment horizontal="left"/>
    </xf>
    <xf numFmtId="0" fontId="22" fillId="0" borderId="0" xfId="3" applyFont="1"/>
    <xf numFmtId="0" fontId="25" fillId="0" borderId="0" xfId="3" applyFont="1" applyAlignment="1">
      <alignment horizontal="left"/>
    </xf>
    <xf numFmtId="0" fontId="26" fillId="0" borderId="0" xfId="3" applyFont="1"/>
    <xf numFmtId="0" fontId="9" fillId="0" borderId="0" xfId="0" applyFont="1"/>
    <xf numFmtId="0" fontId="27" fillId="0" borderId="0" xfId="3" applyFont="1" applyAlignment="1">
      <alignment horizontal="left" vertical="top"/>
    </xf>
    <xf numFmtId="0" fontId="2" fillId="0" borderId="0" xfId="3" applyFont="1" applyAlignment="1">
      <alignment horizontal="center" vertical="top"/>
    </xf>
    <xf numFmtId="0" fontId="27" fillId="0" borderId="0" xfId="0" applyFont="1"/>
    <xf numFmtId="0" fontId="28" fillId="0" borderId="0" xfId="0" applyFont="1" applyAlignment="1">
      <alignment horizontal="right"/>
    </xf>
    <xf numFmtId="0" fontId="29" fillId="0" borderId="0" xfId="0" applyFont="1"/>
    <xf numFmtId="0" fontId="30" fillId="0" borderId="0" xfId="0" applyFont="1"/>
    <xf numFmtId="0" fontId="20" fillId="0" borderId="0" xfId="0" applyFont="1" applyAlignment="1">
      <alignment horizontal="right"/>
    </xf>
    <xf numFmtId="0" fontId="31" fillId="0" borderId="0" xfId="3" applyFont="1"/>
    <xf numFmtId="0" fontId="15" fillId="0" borderId="0" xfId="0" applyFont="1" applyAlignment="1">
      <alignment horizontal="right"/>
    </xf>
    <xf numFmtId="0" fontId="32" fillId="0" borderId="0" xfId="0" applyFont="1"/>
    <xf numFmtId="0" fontId="1" fillId="0" borderId="0" xfId="0" applyFont="1"/>
    <xf numFmtId="0" fontId="9" fillId="0" borderId="0" xfId="3" applyFont="1" applyAlignment="1">
      <alignment horizontal="center"/>
    </xf>
    <xf numFmtId="0" fontId="33" fillId="0" borderId="17" xfId="3" applyFont="1" applyBorder="1"/>
    <xf numFmtId="0" fontId="33" fillId="0" borderId="18" xfId="3" applyFont="1" applyBorder="1"/>
    <xf numFmtId="0" fontId="33" fillId="0" borderId="19" xfId="3" applyFont="1" applyBorder="1"/>
    <xf numFmtId="0" fontId="33" fillId="0" borderId="14" xfId="3" applyFont="1" applyBorder="1" applyAlignment="1">
      <alignment shrinkToFit="1"/>
    </xf>
    <xf numFmtId="0" fontId="33" fillId="0" borderId="14" xfId="3" applyFont="1" applyBorder="1"/>
    <xf numFmtId="0" fontId="33" fillId="0" borderId="14" xfId="3" applyFont="1" applyBorder="1" applyAlignment="1">
      <alignment horizontal="center" shrinkToFit="1"/>
    </xf>
    <xf numFmtId="49" fontId="33" fillId="0" borderId="14" xfId="3" applyNumberFormat="1" applyFont="1" applyBorder="1" applyAlignment="1">
      <alignment horizontal="center" shrinkToFit="1"/>
    </xf>
    <xf numFmtId="0" fontId="34" fillId="0" borderId="0" xfId="3" applyFont="1"/>
    <xf numFmtId="0" fontId="1" fillId="0" borderId="0" xfId="3" applyAlignment="1">
      <alignment vertical="top"/>
    </xf>
    <xf numFmtId="0" fontId="13" fillId="0" borderId="0" xfId="0" applyFont="1"/>
    <xf numFmtId="0" fontId="15" fillId="0" borderId="10" xfId="1" applyFont="1" applyBorder="1" applyAlignment="1">
      <alignment horizontal="center" vertical="center" textRotation="90" wrapText="1"/>
    </xf>
    <xf numFmtId="0" fontId="15" fillId="0" borderId="10" xfId="1" applyFont="1" applyBorder="1" applyAlignment="1">
      <alignment horizontal="center" vertical="center" textRotation="90"/>
    </xf>
    <xf numFmtId="0" fontId="13" fillId="3" borderId="68" xfId="0" applyFont="1" applyFill="1" applyBorder="1" applyAlignment="1">
      <alignment vertical="center" wrapText="1"/>
    </xf>
    <xf numFmtId="1" fontId="13" fillId="0" borderId="59" xfId="0" applyNumberFormat="1" applyFont="1" applyBorder="1" applyAlignment="1">
      <alignment horizontal="center" vertical="center" wrapText="1"/>
    </xf>
    <xf numFmtId="1" fontId="13" fillId="0" borderId="57" xfId="0" applyNumberFormat="1" applyFont="1" applyBorder="1" applyAlignment="1">
      <alignment horizontal="center" vertical="center" wrapText="1"/>
    </xf>
    <xf numFmtId="1" fontId="13" fillId="0" borderId="58" xfId="0" applyNumberFormat="1" applyFont="1" applyBorder="1" applyAlignment="1">
      <alignment horizontal="center" vertical="center" wrapText="1"/>
    </xf>
    <xf numFmtId="0" fontId="13" fillId="0" borderId="69" xfId="0" applyFont="1" applyBorder="1" applyAlignment="1">
      <alignment vertical="center" wrapText="1"/>
    </xf>
    <xf numFmtId="1" fontId="13" fillId="0" borderId="62" xfId="0" applyNumberFormat="1" applyFont="1" applyBorder="1" applyAlignment="1">
      <alignment horizontal="center" vertical="center" wrapText="1"/>
    </xf>
    <xf numFmtId="1" fontId="13" fillId="0" borderId="61" xfId="0" applyNumberFormat="1" applyFont="1" applyBorder="1" applyAlignment="1">
      <alignment horizontal="center" vertical="center" wrapText="1"/>
    </xf>
    <xf numFmtId="1" fontId="13" fillId="0" borderId="63" xfId="0" applyNumberFormat="1" applyFont="1" applyBorder="1" applyAlignment="1">
      <alignment horizontal="center" vertical="center" wrapText="1"/>
    </xf>
    <xf numFmtId="0" fontId="13" fillId="0" borderId="68" xfId="0" applyFont="1" applyBorder="1" applyAlignment="1">
      <alignment vertical="center" wrapText="1"/>
    </xf>
    <xf numFmtId="0" fontId="13" fillId="3" borderId="69" xfId="0" applyFont="1" applyFill="1" applyBorder="1" applyAlignment="1">
      <alignment vertical="center" wrapText="1"/>
    </xf>
    <xf numFmtId="0" fontId="13" fillId="4" borderId="68" xfId="0" applyFont="1" applyFill="1" applyBorder="1" applyAlignment="1">
      <alignment vertical="center" wrapText="1"/>
    </xf>
    <xf numFmtId="0" fontId="13" fillId="0" borderId="69" xfId="0" applyFont="1" applyBorder="1" applyAlignment="1">
      <alignment vertical="center"/>
    </xf>
    <xf numFmtId="0" fontId="13" fillId="0" borderId="68" xfId="0" applyFont="1" applyBorder="1" applyAlignment="1">
      <alignment vertical="center"/>
    </xf>
    <xf numFmtId="0" fontId="13" fillId="2" borderId="69" xfId="0" applyFont="1" applyFill="1" applyBorder="1" applyAlignment="1">
      <alignment vertical="center"/>
    </xf>
    <xf numFmtId="0" fontId="13" fillId="0" borderId="59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2" borderId="68" xfId="0" applyFont="1" applyFill="1" applyBorder="1" applyAlignment="1">
      <alignment vertical="center" wrapText="1"/>
    </xf>
    <xf numFmtId="0" fontId="31" fillId="0" borderId="14" xfId="3" applyFont="1" applyBorder="1" applyAlignment="1">
      <alignment horizontal="center" shrinkToFit="1"/>
    </xf>
    <xf numFmtId="0" fontId="14" fillId="0" borderId="0" xfId="1" applyFont="1" applyAlignment="1">
      <alignment horizontal="center" vertical="center"/>
    </xf>
    <xf numFmtId="0" fontId="14" fillId="0" borderId="39" xfId="2" quotePrefix="1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 wrapText="1" shrinkToFit="1"/>
    </xf>
    <xf numFmtId="1" fontId="14" fillId="0" borderId="19" xfId="1" applyNumberFormat="1" applyFont="1" applyBorder="1" applyAlignment="1">
      <alignment horizontal="center" vertical="center" shrinkToFit="1"/>
    </xf>
    <xf numFmtId="1" fontId="14" fillId="0" borderId="26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1" fontId="14" fillId="0" borderId="40" xfId="1" applyNumberFormat="1" applyFont="1" applyBorder="1" applyAlignment="1">
      <alignment horizontal="center" vertical="center"/>
    </xf>
    <xf numFmtId="1" fontId="14" fillId="0" borderId="26" xfId="2" applyNumberFormat="1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wrapText="1"/>
    </xf>
    <xf numFmtId="0" fontId="37" fillId="0" borderId="26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center" vertical="center" shrinkToFit="1"/>
    </xf>
    <xf numFmtId="0" fontId="14" fillId="0" borderId="29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left" vertical="center" wrapText="1" shrinkToFit="1"/>
    </xf>
    <xf numFmtId="1" fontId="14" fillId="0" borderId="14" xfId="2" applyNumberFormat="1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wrapText="1"/>
    </xf>
    <xf numFmtId="0" fontId="37" fillId="0" borderId="14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shrinkToFit="1"/>
    </xf>
    <xf numFmtId="0" fontId="14" fillId="0" borderId="17" xfId="2" applyFont="1" applyBorder="1" applyAlignment="1">
      <alignment horizontal="center" vertical="center" shrinkToFit="1"/>
    </xf>
    <xf numFmtId="0" fontId="14" fillId="0" borderId="15" xfId="2" applyFont="1" applyBorder="1" applyAlignment="1">
      <alignment horizontal="center" vertical="center" shrinkToFit="1"/>
    </xf>
    <xf numFmtId="0" fontId="38" fillId="0" borderId="26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 wrapText="1" shrinkToFit="1"/>
    </xf>
    <xf numFmtId="1" fontId="14" fillId="0" borderId="9" xfId="2" applyNumberFormat="1" applyFont="1" applyBorder="1" applyAlignment="1">
      <alignment horizontal="center" vertical="center" shrinkToFit="1"/>
    </xf>
    <xf numFmtId="0" fontId="38" fillId="0" borderId="9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 shrinkToFit="1"/>
    </xf>
    <xf numFmtId="0" fontId="14" fillId="0" borderId="16" xfId="2" applyFont="1" applyBorder="1" applyAlignment="1">
      <alignment horizontal="center" vertical="center" shrinkToFit="1"/>
    </xf>
    <xf numFmtId="0" fontId="14" fillId="0" borderId="42" xfId="2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1" fontId="14" fillId="0" borderId="30" xfId="0" applyNumberFormat="1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0" xfId="1" applyFont="1" applyAlignment="1">
      <alignment shrinkToFit="1"/>
    </xf>
    <xf numFmtId="0" fontId="36" fillId="0" borderId="44" xfId="0" applyFont="1" applyBorder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164" fontId="14" fillId="0" borderId="0" xfId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" fontId="14" fillId="0" borderId="0" xfId="0" applyNumberFormat="1" applyFont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14" fillId="0" borderId="14" xfId="2" applyFont="1" applyBorder="1" applyAlignment="1">
      <alignment horizontal="left" vertical="center" wrapText="1"/>
    </xf>
    <xf numFmtId="1" fontId="14" fillId="0" borderId="14" xfId="1" applyNumberFormat="1" applyFont="1" applyBorder="1" applyAlignment="1">
      <alignment horizontal="center" vertical="center" shrinkToFit="1"/>
    </xf>
    <xf numFmtId="1" fontId="14" fillId="0" borderId="14" xfId="1" applyNumberFormat="1" applyFont="1" applyBorder="1" applyAlignment="1">
      <alignment horizontal="center" vertical="center"/>
    </xf>
    <xf numFmtId="1" fontId="14" fillId="0" borderId="45" xfId="1" applyNumberFormat="1" applyFont="1" applyBorder="1" applyAlignment="1">
      <alignment horizontal="center" vertical="center"/>
    </xf>
    <xf numFmtId="1" fontId="14" fillId="0" borderId="19" xfId="2" applyNumberFormat="1" applyFont="1" applyBorder="1" applyAlignment="1">
      <alignment horizontal="center" vertical="center" shrinkToFit="1"/>
    </xf>
    <xf numFmtId="0" fontId="38" fillId="0" borderId="14" xfId="2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1" fontId="14" fillId="0" borderId="26" xfId="0" applyNumberFormat="1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14" fillId="0" borderId="41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shrinkToFit="1"/>
    </xf>
    <xf numFmtId="0" fontId="38" fillId="0" borderId="26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1" fontId="14" fillId="0" borderId="9" xfId="0" applyNumberFormat="1" applyFont="1" applyBorder="1" applyAlignment="1">
      <alignment horizontal="center" vertical="center" shrinkToFit="1"/>
    </xf>
    <xf numFmtId="0" fontId="38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6" xfId="0" applyFont="1" applyBorder="1" applyAlignment="1">
      <alignment vertical="center" shrinkToFit="1"/>
    </xf>
    <xf numFmtId="0" fontId="14" fillId="0" borderId="41" xfId="0" applyFont="1" applyBorder="1" applyAlignment="1">
      <alignment vertical="center" shrinkToFit="1"/>
    </xf>
    <xf numFmtId="0" fontId="14" fillId="0" borderId="26" xfId="0" applyFont="1" applyBorder="1" applyAlignment="1">
      <alignment vertical="center" shrinkToFit="1"/>
    </xf>
    <xf numFmtId="0" fontId="14" fillId="0" borderId="28" xfId="0" applyFont="1" applyBorder="1" applyAlignment="1">
      <alignment vertical="center" shrinkToFit="1"/>
    </xf>
    <xf numFmtId="0" fontId="14" fillId="0" borderId="46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1" fontId="14" fillId="0" borderId="30" xfId="1" applyNumberFormat="1" applyFont="1" applyBorder="1" applyAlignment="1">
      <alignment horizontal="center" vertical="center" shrinkToFit="1"/>
    </xf>
    <xf numFmtId="1" fontId="14" fillId="0" borderId="47" xfId="1" applyNumberFormat="1" applyFont="1" applyBorder="1" applyAlignment="1">
      <alignment horizontal="center" vertical="center"/>
    </xf>
    <xf numFmtId="1" fontId="39" fillId="0" borderId="30" xfId="0" applyNumberFormat="1" applyFont="1" applyBorder="1" applyAlignment="1">
      <alignment horizontal="center" vertical="center" shrinkToFit="1"/>
    </xf>
    <xf numFmtId="0" fontId="40" fillId="0" borderId="43" xfId="0" applyFont="1" applyBorder="1" applyAlignment="1">
      <alignment horizontal="center" vertical="center" wrapText="1"/>
    </xf>
    <xf numFmtId="0" fontId="36" fillId="0" borderId="48" xfId="1" applyFont="1" applyBorder="1" applyAlignment="1">
      <alignment vertical="center"/>
    </xf>
    <xf numFmtId="0" fontId="36" fillId="0" borderId="49" xfId="1" applyFont="1" applyBorder="1" applyAlignment="1">
      <alignment vertical="center"/>
    </xf>
    <xf numFmtId="0" fontId="36" fillId="0" borderId="1" xfId="1" applyFont="1" applyBorder="1" applyAlignment="1">
      <alignment horizontal="center" vertical="center"/>
    </xf>
    <xf numFmtId="1" fontId="36" fillId="0" borderId="1" xfId="1" applyNumberFormat="1" applyFont="1" applyBorder="1" applyAlignment="1">
      <alignment horizontal="center" vertical="center" shrinkToFit="1"/>
    </xf>
    <xf numFmtId="0" fontId="41" fillId="0" borderId="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shrinkToFit="1"/>
    </xf>
    <xf numFmtId="0" fontId="36" fillId="0" borderId="49" xfId="1" applyFont="1" applyBorder="1" applyAlignment="1">
      <alignment horizontal="center" vertical="center" shrinkToFit="1"/>
    </xf>
    <xf numFmtId="0" fontId="36" fillId="0" borderId="50" xfId="1" applyFont="1" applyBorder="1" applyAlignment="1">
      <alignment horizontal="center" vertical="center" shrinkToFit="1"/>
    </xf>
    <xf numFmtId="0" fontId="36" fillId="0" borderId="51" xfId="1" applyFont="1" applyBorder="1" applyAlignment="1">
      <alignment vertical="center"/>
    </xf>
    <xf numFmtId="0" fontId="36" fillId="0" borderId="33" xfId="1" applyFont="1" applyBorder="1" applyAlignment="1">
      <alignment vertical="center"/>
    </xf>
    <xf numFmtId="0" fontId="36" fillId="0" borderId="33" xfId="1" applyFont="1" applyBorder="1" applyAlignment="1">
      <alignment horizontal="center" vertical="center"/>
    </xf>
    <xf numFmtId="1" fontId="36" fillId="0" borderId="33" xfId="1" applyNumberFormat="1" applyFont="1" applyBorder="1" applyAlignment="1">
      <alignment horizontal="center" vertical="center" shrinkToFit="1"/>
    </xf>
    <xf numFmtId="0" fontId="41" fillId="0" borderId="33" xfId="1" applyFont="1" applyBorder="1" applyAlignment="1">
      <alignment horizontal="center" vertical="center"/>
    </xf>
    <xf numFmtId="0" fontId="36" fillId="0" borderId="33" xfId="1" applyFont="1" applyBorder="1" applyAlignment="1">
      <alignment horizontal="center" vertical="center" shrinkToFit="1"/>
    </xf>
    <xf numFmtId="0" fontId="36" fillId="0" borderId="35" xfId="1" applyFont="1" applyBorder="1" applyAlignment="1">
      <alignment horizontal="center" vertical="center" shrinkToFit="1"/>
    </xf>
    <xf numFmtId="0" fontId="14" fillId="0" borderId="41" xfId="2" quotePrefix="1" applyFont="1" applyBorder="1" applyAlignment="1">
      <alignment horizontal="left" vertical="center"/>
    </xf>
    <xf numFmtId="0" fontId="14" fillId="0" borderId="26" xfId="0" applyFont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14" fillId="0" borderId="14" xfId="0" applyFont="1" applyBorder="1" applyAlignment="1">
      <alignment wrapText="1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1" fontId="14" fillId="0" borderId="10" xfId="2" applyNumberFormat="1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1" xfId="1" applyFont="1" applyBorder="1"/>
    <xf numFmtId="1" fontId="14" fillId="0" borderId="39" xfId="2" applyNumberFormat="1" applyFont="1" applyBorder="1" applyAlignment="1">
      <alignment horizontal="center" vertical="center" shrinkToFit="1"/>
    </xf>
    <xf numFmtId="0" fontId="14" fillId="0" borderId="15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top" wrapText="1"/>
    </xf>
    <xf numFmtId="0" fontId="14" fillId="0" borderId="10" xfId="0" applyFont="1" applyBorder="1" applyAlignment="1">
      <alignment horizontal="left" wrapText="1"/>
    </xf>
    <xf numFmtId="1" fontId="14" fillId="0" borderId="10" xfId="0" applyNumberFormat="1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wrapText="1"/>
    </xf>
    <xf numFmtId="1" fontId="14" fillId="0" borderId="34" xfId="1" applyNumberFormat="1" applyFont="1" applyBorder="1" applyAlignment="1">
      <alignment horizontal="center" vertical="center" shrinkToFit="1"/>
    </xf>
    <xf numFmtId="1" fontId="14" fillId="0" borderId="35" xfId="1" applyNumberFormat="1" applyFont="1" applyBorder="1" applyAlignment="1">
      <alignment horizontal="center" vertical="center" shrinkToFit="1"/>
    </xf>
    <xf numFmtId="1" fontId="39" fillId="0" borderId="34" xfId="0" applyNumberFormat="1" applyFont="1" applyBorder="1" applyAlignment="1">
      <alignment horizontal="center" vertical="center" shrinkToFit="1"/>
    </xf>
    <xf numFmtId="0" fontId="39" fillId="0" borderId="31" xfId="0" applyFont="1" applyBorder="1" applyAlignment="1">
      <alignment horizontal="center" vertical="center" shrinkToFit="1"/>
    </xf>
    <xf numFmtId="0" fontId="39" fillId="0" borderId="32" xfId="0" applyFont="1" applyBorder="1" applyAlignment="1">
      <alignment horizontal="center" vertical="center" shrinkToFit="1"/>
    </xf>
    <xf numFmtId="1" fontId="14" fillId="0" borderId="14" xfId="0" applyNumberFormat="1" applyFont="1" applyBorder="1" applyAlignment="1">
      <alignment horizontal="center" vertical="center" shrinkToFit="1"/>
    </xf>
    <xf numFmtId="0" fontId="14" fillId="0" borderId="46" xfId="2" quotePrefix="1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 wrapText="1"/>
    </xf>
    <xf numFmtId="0" fontId="14" fillId="0" borderId="10" xfId="2" applyFont="1" applyBorder="1" applyAlignment="1">
      <alignment horizontal="center" vertical="top" wrapText="1"/>
    </xf>
    <xf numFmtId="0" fontId="14" fillId="0" borderId="26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42" fillId="0" borderId="14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42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shrinkToFit="1"/>
    </xf>
    <xf numFmtId="0" fontId="36" fillId="0" borderId="46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1" fontId="14" fillId="0" borderId="56" xfId="0" applyNumberFormat="1" applyFont="1" applyBorder="1" applyAlignment="1">
      <alignment horizontal="center" vertical="center" shrinkToFit="1"/>
    </xf>
    <xf numFmtId="1" fontId="14" fillId="0" borderId="57" xfId="0" applyNumberFormat="1" applyFont="1" applyBorder="1" applyAlignment="1">
      <alignment horizontal="center" vertical="center" shrinkToFit="1"/>
    </xf>
    <xf numFmtId="1" fontId="14" fillId="0" borderId="4" xfId="0" applyNumberFormat="1" applyFont="1" applyBorder="1" applyAlignment="1">
      <alignment horizontal="center" vertical="center" shrinkToFit="1"/>
    </xf>
    <xf numFmtId="1" fontId="14" fillId="0" borderId="59" xfId="0" applyNumberFormat="1" applyFont="1" applyBorder="1" applyAlignment="1">
      <alignment horizontal="center" vertical="center" shrinkToFit="1"/>
    </xf>
    <xf numFmtId="1" fontId="14" fillId="0" borderId="58" xfId="0" applyNumberFormat="1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left" vertical="center" shrinkToFit="1"/>
    </xf>
    <xf numFmtId="0" fontId="14" fillId="0" borderId="61" xfId="0" applyFont="1" applyBorder="1" applyAlignment="1">
      <alignment horizontal="left" vertical="center" shrinkToFit="1"/>
    </xf>
    <xf numFmtId="1" fontId="14" fillId="0" borderId="60" xfId="1" applyNumberFormat="1" applyFont="1" applyBorder="1" applyAlignment="1">
      <alignment horizontal="center" vertical="center" shrinkToFit="1"/>
    </xf>
    <xf numFmtId="1" fontId="14" fillId="0" borderId="62" xfId="1" applyNumberFormat="1" applyFont="1" applyBorder="1" applyAlignment="1">
      <alignment horizontal="center" vertical="center" shrinkToFit="1"/>
    </xf>
    <xf numFmtId="1" fontId="14" fillId="0" borderId="49" xfId="1" applyNumberFormat="1" applyFont="1" applyBorder="1" applyAlignment="1">
      <alignment horizontal="center" vertical="center" shrinkToFit="1"/>
    </xf>
    <xf numFmtId="1" fontId="14" fillId="0" borderId="60" xfId="0" applyNumberFormat="1" applyFont="1" applyBorder="1" applyAlignment="1">
      <alignment horizontal="center" vertical="center" shrinkToFit="1"/>
    </xf>
    <xf numFmtId="1" fontId="14" fillId="0" borderId="61" xfId="0" applyNumberFormat="1" applyFont="1" applyBorder="1" applyAlignment="1">
      <alignment horizontal="center" vertical="center" shrinkToFit="1"/>
    </xf>
    <xf numFmtId="1" fontId="14" fillId="0" borderId="63" xfId="0" applyNumberFormat="1" applyFont="1" applyBorder="1" applyAlignment="1">
      <alignment horizontal="center" vertical="center" shrinkToFit="1"/>
    </xf>
    <xf numFmtId="1" fontId="14" fillId="0" borderId="50" xfId="1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left" vertical="top" wrapText="1"/>
    </xf>
    <xf numFmtId="0" fontId="7" fillId="0" borderId="26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/>
    </xf>
    <xf numFmtId="0" fontId="44" fillId="0" borderId="33" xfId="1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7" fillId="0" borderId="29" xfId="2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shrinkToFit="1"/>
    </xf>
    <xf numFmtId="0" fontId="40" fillId="0" borderId="32" xfId="0" applyFont="1" applyBorder="1" applyAlignment="1">
      <alignment horizontal="center" vertical="center" shrinkToFit="1"/>
    </xf>
    <xf numFmtId="1" fontId="39" fillId="0" borderId="56" xfId="0" applyNumberFormat="1" applyFont="1" applyBorder="1" applyAlignment="1">
      <alignment horizontal="center" vertical="center" shrinkToFit="1"/>
    </xf>
    <xf numFmtId="0" fontId="39" fillId="0" borderId="57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36" fillId="0" borderId="44" xfId="1" applyFont="1" applyBorder="1" applyAlignment="1">
      <alignment vertical="center"/>
    </xf>
    <xf numFmtId="0" fontId="37" fillId="0" borderId="53" xfId="0" applyFont="1" applyBorder="1" applyAlignment="1">
      <alignment vertical="center"/>
    </xf>
    <xf numFmtId="0" fontId="37" fillId="0" borderId="54" xfId="0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6" fillId="0" borderId="36" xfId="1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6" fillId="0" borderId="37" xfId="1" applyFont="1" applyBorder="1" applyAlignment="1">
      <alignment vertical="center"/>
    </xf>
    <xf numFmtId="0" fontId="37" fillId="0" borderId="18" xfId="0" applyFont="1" applyBorder="1" applyAlignment="1">
      <alignment vertical="center"/>
    </xf>
    <xf numFmtId="0" fontId="37" fillId="0" borderId="38" xfId="0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textRotation="90" wrapText="1"/>
    </xf>
    <xf numFmtId="0" fontId="3" fillId="0" borderId="16" xfId="1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16" fillId="0" borderId="2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 wrapText="1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textRotation="90"/>
    </xf>
    <xf numFmtId="0" fontId="12" fillId="0" borderId="9" xfId="0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textRotation="90" wrapText="1"/>
    </xf>
    <xf numFmtId="0" fontId="3" fillId="0" borderId="9" xfId="1" applyFont="1" applyBorder="1" applyAlignment="1">
      <alignment horizontal="center" vertical="center" textRotation="90" wrapText="1"/>
    </xf>
    <xf numFmtId="0" fontId="7" fillId="0" borderId="10" xfId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textRotation="90"/>
    </xf>
    <xf numFmtId="0" fontId="3" fillId="0" borderId="16" xfId="1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/>
    </xf>
    <xf numFmtId="0" fontId="7" fillId="0" borderId="17" xfId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35" fillId="0" borderId="17" xfId="3" applyFont="1" applyBorder="1" applyAlignment="1">
      <alignment horizontal="center"/>
    </xf>
    <xf numFmtId="0" fontId="35" fillId="0" borderId="19" xfId="3" applyFont="1" applyBorder="1" applyAlignment="1">
      <alignment horizontal="center"/>
    </xf>
    <xf numFmtId="0" fontId="33" fillId="0" borderId="17" xfId="3" applyFont="1" applyBorder="1" applyAlignment="1">
      <alignment horizontal="center" wrapText="1"/>
    </xf>
    <xf numFmtId="0" fontId="33" fillId="0" borderId="19" xfId="3" applyFont="1" applyBorder="1" applyAlignment="1">
      <alignment horizontal="center" wrapText="1"/>
    </xf>
    <xf numFmtId="0" fontId="33" fillId="0" borderId="18" xfId="3" applyFont="1" applyBorder="1" applyAlignment="1">
      <alignment horizontal="center" wrapText="1"/>
    </xf>
    <xf numFmtId="0" fontId="33" fillId="0" borderId="17" xfId="3" applyFont="1" applyBorder="1" applyAlignment="1">
      <alignment horizontal="center"/>
    </xf>
    <xf numFmtId="0" fontId="33" fillId="0" borderId="19" xfId="3" applyFont="1" applyBorder="1" applyAlignment="1">
      <alignment horizontal="center"/>
    </xf>
    <xf numFmtId="0" fontId="35" fillId="0" borderId="14" xfId="3" applyFont="1" applyBorder="1" applyAlignment="1">
      <alignment horizontal="center" vertical="center" textRotation="90" wrapText="1"/>
    </xf>
    <xf numFmtId="0" fontId="24" fillId="0" borderId="0" xfId="0" applyFont="1" applyAlignment="1">
      <alignment horizontal="center" wrapText="1"/>
    </xf>
    <xf numFmtId="0" fontId="14" fillId="0" borderId="0" xfId="3" applyFont="1" applyAlignment="1">
      <alignment horizontal="center"/>
    </xf>
    <xf numFmtId="0" fontId="26" fillId="0" borderId="0" xfId="3" applyFont="1" applyAlignment="1">
      <alignment horizontal="center"/>
    </xf>
    <xf numFmtId="0" fontId="9" fillId="0" borderId="0" xfId="3" applyFont="1"/>
    <xf numFmtId="0" fontId="1" fillId="0" borderId="0" xfId="3"/>
    <xf numFmtId="0" fontId="33" fillId="0" borderId="10" xfId="3" applyFont="1" applyBorder="1" applyAlignment="1">
      <alignment textRotation="90"/>
    </xf>
    <xf numFmtId="0" fontId="1" fillId="0" borderId="26" xfId="3" applyBorder="1" applyAlignment="1">
      <alignment textRotation="90"/>
    </xf>
    <xf numFmtId="0" fontId="35" fillId="0" borderId="17" xfId="3" applyFont="1" applyBorder="1" applyAlignment="1">
      <alignment horizontal="center" vertical="center" textRotation="90"/>
    </xf>
    <xf numFmtId="0" fontId="35" fillId="0" borderId="19" xfId="3" applyFont="1" applyBorder="1" applyAlignment="1">
      <alignment horizontal="center" vertical="center" textRotation="90"/>
    </xf>
    <xf numFmtId="0" fontId="35" fillId="0" borderId="17" xfId="3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35" fillId="0" borderId="18" xfId="3" applyFont="1" applyBorder="1" applyAlignment="1">
      <alignment horizontal="center" vertical="center" textRotation="90" wrapText="1"/>
    </xf>
    <xf numFmtId="0" fontId="35" fillId="0" borderId="19" xfId="3" applyFont="1" applyBorder="1" applyAlignment="1">
      <alignment horizontal="center" vertical="center" textRotation="90" wrapText="1"/>
    </xf>
    <xf numFmtId="0" fontId="1" fillId="0" borderId="0" xfId="3" applyAlignment="1">
      <alignment horizontal="center"/>
    </xf>
    <xf numFmtId="0" fontId="13" fillId="0" borderId="0" xfId="3" applyFont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textRotation="90"/>
    </xf>
    <xf numFmtId="0" fontId="15" fillId="0" borderId="16" xfId="1" applyFont="1" applyBorder="1" applyAlignment="1">
      <alignment horizontal="center" vertical="center" textRotation="90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/>
    </xf>
    <xf numFmtId="0" fontId="15" fillId="0" borderId="9" xfId="0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textRotation="90" wrapText="1"/>
    </xf>
    <xf numFmtId="0" fontId="15" fillId="0" borderId="9" xfId="1" applyFont="1" applyBorder="1" applyAlignment="1">
      <alignment horizontal="center" vertical="center" textRotation="90" wrapText="1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 textRotation="90" wrapText="1"/>
    </xf>
    <xf numFmtId="0" fontId="15" fillId="0" borderId="16" xfId="1" applyFont="1" applyBorder="1" applyAlignment="1">
      <alignment horizontal="center" vertical="center" textRotation="90" wrapText="1"/>
    </xf>
    <xf numFmtId="0" fontId="15" fillId="0" borderId="14" xfId="0" applyFont="1" applyBorder="1" applyAlignment="1">
      <alignment horizontal="center" vertical="center"/>
    </xf>
  </cellXfs>
  <cellStyles count="4">
    <cellStyle name="Обычный" xfId="0" builtinId="0"/>
    <cellStyle name="Обычный_rab00_01" xfId="1"/>
    <cellStyle name="Обычный_Зразок плану 11_12 " xfId="2"/>
    <cellStyle name="Обычный_Зразок ПМ бакал.11_12 20.01.11 (1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>
    <pageSetUpPr fitToPage="1"/>
  </sheetPr>
  <dimension ref="A1:WYV98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0" sqref="C70"/>
    </sheetView>
  </sheetViews>
  <sheetFormatPr defaultColWidth="0" defaultRowHeight="15" zeroHeight="1" x14ac:dyDescent="0.25"/>
  <cols>
    <col min="1" max="1" width="5.42578125" style="1" customWidth="1"/>
    <col min="2" max="2" width="39.140625" style="31" customWidth="1"/>
    <col min="3" max="3" width="4" style="10" customWidth="1"/>
    <col min="4" max="4" width="5.140625" style="10" customWidth="1"/>
    <col min="5" max="6" width="4" style="10" customWidth="1"/>
    <col min="7" max="7" width="5.140625" style="10" customWidth="1"/>
    <col min="8" max="8" width="4.42578125" style="10" customWidth="1"/>
    <col min="9" max="9" width="4" style="10" customWidth="1"/>
    <col min="10" max="10" width="3.42578125" style="10" customWidth="1"/>
    <col min="11" max="11" width="5.7109375" style="10" customWidth="1"/>
    <col min="12" max="12" width="6.140625" style="10" customWidth="1"/>
    <col min="13" max="76" width="2.28515625" style="10" customWidth="1"/>
    <col min="77" max="77" width="0.7109375" style="11" customWidth="1"/>
    <col min="78" max="237" width="8.85546875" style="11" hidden="1"/>
    <col min="238" max="238" width="5.42578125" style="11" hidden="1"/>
    <col min="239" max="239" width="38.42578125" style="11" hidden="1"/>
    <col min="240" max="241" width="4" style="11" hidden="1"/>
    <col min="242" max="242" width="5.140625" style="11" hidden="1"/>
    <col min="243" max="247" width="4" style="11" hidden="1"/>
    <col min="248" max="248" width="3.42578125" style="11" hidden="1"/>
    <col min="249" max="249" width="5.42578125" style="11" hidden="1"/>
    <col min="250" max="250" width="6.140625" style="11" hidden="1"/>
    <col min="251" max="279" width="2.28515625" style="11" hidden="1"/>
    <col min="280" max="280" width="2.85546875" style="11" hidden="1"/>
    <col min="281" max="330" width="2.28515625" style="11" hidden="1"/>
    <col min="331" max="493" width="8.85546875" style="11" hidden="1"/>
    <col min="494" max="494" width="5.42578125" style="11" hidden="1"/>
    <col min="495" max="495" width="38.42578125" style="11" hidden="1"/>
    <col min="496" max="497" width="4" style="11" hidden="1"/>
    <col min="498" max="498" width="5.140625" style="11" hidden="1"/>
    <col min="499" max="503" width="4" style="11" hidden="1"/>
    <col min="504" max="504" width="3.42578125" style="11" hidden="1"/>
    <col min="505" max="505" width="5.42578125" style="11" hidden="1"/>
    <col min="506" max="506" width="6.140625" style="11" hidden="1"/>
    <col min="507" max="535" width="2.28515625" style="11" hidden="1"/>
    <col min="536" max="536" width="2.85546875" style="11" hidden="1"/>
    <col min="537" max="586" width="2.28515625" style="11" hidden="1"/>
    <col min="587" max="749" width="8.85546875" style="11" hidden="1"/>
    <col min="750" max="750" width="5.42578125" style="11" hidden="1"/>
    <col min="751" max="751" width="38.42578125" style="11" hidden="1"/>
    <col min="752" max="753" width="4" style="11" hidden="1"/>
    <col min="754" max="754" width="5.140625" style="11" hidden="1"/>
    <col min="755" max="759" width="4" style="11" hidden="1"/>
    <col min="760" max="760" width="3.42578125" style="11" hidden="1"/>
    <col min="761" max="761" width="5.42578125" style="11" hidden="1"/>
    <col min="762" max="762" width="6.140625" style="11" hidden="1"/>
    <col min="763" max="791" width="2.28515625" style="11" hidden="1"/>
    <col min="792" max="792" width="2.85546875" style="11" hidden="1"/>
    <col min="793" max="842" width="2.28515625" style="11" hidden="1"/>
    <col min="843" max="1005" width="8.85546875" style="11" hidden="1"/>
    <col min="1006" max="1006" width="5.42578125" style="11" hidden="1"/>
    <col min="1007" max="1007" width="38.42578125" style="11" hidden="1"/>
    <col min="1008" max="1009" width="4" style="11" hidden="1"/>
    <col min="1010" max="1010" width="5.140625" style="11" hidden="1"/>
    <col min="1011" max="1015" width="4" style="11" hidden="1"/>
    <col min="1016" max="1016" width="3.42578125" style="11" hidden="1"/>
    <col min="1017" max="1017" width="5.42578125" style="11" hidden="1"/>
    <col min="1018" max="1018" width="6.140625" style="11" hidden="1"/>
    <col min="1019" max="1047" width="2.28515625" style="11" hidden="1"/>
    <col min="1048" max="1048" width="2.85546875" style="11" hidden="1"/>
    <col min="1049" max="1098" width="2.28515625" style="11" hidden="1"/>
    <col min="1099" max="1261" width="8.85546875" style="11" hidden="1"/>
    <col min="1262" max="1262" width="5.42578125" style="11" hidden="1"/>
    <col min="1263" max="1263" width="38.42578125" style="11" hidden="1"/>
    <col min="1264" max="1265" width="4" style="11" hidden="1"/>
    <col min="1266" max="1266" width="5.140625" style="11" hidden="1"/>
    <col min="1267" max="1271" width="4" style="11" hidden="1"/>
    <col min="1272" max="1272" width="3.42578125" style="11" hidden="1"/>
    <col min="1273" max="1273" width="5.42578125" style="11" hidden="1"/>
    <col min="1274" max="1274" width="6.140625" style="11" hidden="1"/>
    <col min="1275" max="1303" width="2.28515625" style="11" hidden="1"/>
    <col min="1304" max="1304" width="2.85546875" style="11" hidden="1"/>
    <col min="1305" max="1354" width="2.28515625" style="11" hidden="1"/>
    <col min="1355" max="1517" width="8.85546875" style="11" hidden="1"/>
    <col min="1518" max="1518" width="5.42578125" style="11" hidden="1"/>
    <col min="1519" max="1519" width="38.42578125" style="11" hidden="1"/>
    <col min="1520" max="1521" width="4" style="11" hidden="1"/>
    <col min="1522" max="1522" width="5.140625" style="11" hidden="1"/>
    <col min="1523" max="1527" width="4" style="11" hidden="1"/>
    <col min="1528" max="1528" width="3.42578125" style="11" hidden="1"/>
    <col min="1529" max="1529" width="5.42578125" style="11" hidden="1"/>
    <col min="1530" max="1530" width="6.140625" style="11" hidden="1"/>
    <col min="1531" max="1559" width="2.28515625" style="11" hidden="1"/>
    <col min="1560" max="1560" width="2.85546875" style="11" hidden="1"/>
    <col min="1561" max="1610" width="2.28515625" style="11" hidden="1"/>
    <col min="1611" max="1773" width="8.85546875" style="11" hidden="1"/>
    <col min="1774" max="1774" width="5.42578125" style="11" hidden="1"/>
    <col min="1775" max="1775" width="38.42578125" style="11" hidden="1"/>
    <col min="1776" max="1777" width="4" style="11" hidden="1"/>
    <col min="1778" max="1778" width="5.140625" style="11" hidden="1"/>
    <col min="1779" max="1783" width="4" style="11" hidden="1"/>
    <col min="1784" max="1784" width="3.42578125" style="11" hidden="1"/>
    <col min="1785" max="1785" width="5.42578125" style="11" hidden="1"/>
    <col min="1786" max="1786" width="6.140625" style="11" hidden="1"/>
    <col min="1787" max="1815" width="2.28515625" style="11" hidden="1"/>
    <col min="1816" max="1816" width="2.85546875" style="11" hidden="1"/>
    <col min="1817" max="1866" width="2.28515625" style="11" hidden="1"/>
    <col min="1867" max="2029" width="8.85546875" style="11" hidden="1"/>
    <col min="2030" max="2030" width="5.42578125" style="11" hidden="1"/>
    <col min="2031" max="2031" width="38.42578125" style="11" hidden="1"/>
    <col min="2032" max="2033" width="4" style="11" hidden="1"/>
    <col min="2034" max="2034" width="5.140625" style="11" hidden="1"/>
    <col min="2035" max="2039" width="4" style="11" hidden="1"/>
    <col min="2040" max="2040" width="3.42578125" style="11" hidden="1"/>
    <col min="2041" max="2041" width="5.42578125" style="11" hidden="1"/>
    <col min="2042" max="2042" width="6.140625" style="11" hidden="1"/>
    <col min="2043" max="2071" width="2.28515625" style="11" hidden="1"/>
    <col min="2072" max="2072" width="2.85546875" style="11" hidden="1"/>
    <col min="2073" max="2122" width="2.28515625" style="11" hidden="1"/>
    <col min="2123" max="2285" width="8.85546875" style="11" hidden="1"/>
    <col min="2286" max="2286" width="5.42578125" style="11" hidden="1"/>
    <col min="2287" max="2287" width="38.42578125" style="11" hidden="1"/>
    <col min="2288" max="2289" width="4" style="11" hidden="1"/>
    <col min="2290" max="2290" width="5.140625" style="11" hidden="1"/>
    <col min="2291" max="2295" width="4" style="11" hidden="1"/>
    <col min="2296" max="2296" width="3.42578125" style="11" hidden="1"/>
    <col min="2297" max="2297" width="5.42578125" style="11" hidden="1"/>
    <col min="2298" max="2298" width="6.140625" style="11" hidden="1"/>
    <col min="2299" max="2327" width="2.28515625" style="11" hidden="1"/>
    <col min="2328" max="2328" width="2.85546875" style="11" hidden="1"/>
    <col min="2329" max="2378" width="2.28515625" style="11" hidden="1"/>
    <col min="2379" max="2541" width="8.85546875" style="11" hidden="1"/>
    <col min="2542" max="2542" width="5.42578125" style="11" hidden="1"/>
    <col min="2543" max="2543" width="38.42578125" style="11" hidden="1"/>
    <col min="2544" max="2545" width="4" style="11" hidden="1"/>
    <col min="2546" max="2546" width="5.140625" style="11" hidden="1"/>
    <col min="2547" max="2551" width="4" style="11" hidden="1"/>
    <col min="2552" max="2552" width="3.42578125" style="11" hidden="1"/>
    <col min="2553" max="2553" width="5.42578125" style="11" hidden="1"/>
    <col min="2554" max="2554" width="6.140625" style="11" hidden="1"/>
    <col min="2555" max="2583" width="2.28515625" style="11" hidden="1"/>
    <col min="2584" max="2584" width="2.85546875" style="11" hidden="1"/>
    <col min="2585" max="2634" width="2.28515625" style="11" hidden="1"/>
    <col min="2635" max="2797" width="8.85546875" style="11" hidden="1"/>
    <col min="2798" max="2798" width="5.42578125" style="11" hidden="1"/>
    <col min="2799" max="2799" width="38.42578125" style="11" hidden="1"/>
    <col min="2800" max="2801" width="4" style="11" hidden="1"/>
    <col min="2802" max="2802" width="5.140625" style="11" hidden="1"/>
    <col min="2803" max="2807" width="4" style="11" hidden="1"/>
    <col min="2808" max="2808" width="3.42578125" style="11" hidden="1"/>
    <col min="2809" max="2809" width="5.42578125" style="11" hidden="1"/>
    <col min="2810" max="2810" width="6.140625" style="11" hidden="1"/>
    <col min="2811" max="2839" width="2.28515625" style="11" hidden="1"/>
    <col min="2840" max="2840" width="2.85546875" style="11" hidden="1"/>
    <col min="2841" max="2890" width="2.28515625" style="11" hidden="1"/>
    <col min="2891" max="3053" width="8.85546875" style="11" hidden="1"/>
    <col min="3054" max="3054" width="5.42578125" style="11" hidden="1"/>
    <col min="3055" max="3055" width="38.42578125" style="11" hidden="1"/>
    <col min="3056" max="3057" width="4" style="11" hidden="1"/>
    <col min="3058" max="3058" width="5.140625" style="11" hidden="1"/>
    <col min="3059" max="3063" width="4" style="11" hidden="1"/>
    <col min="3064" max="3064" width="3.42578125" style="11" hidden="1"/>
    <col min="3065" max="3065" width="5.42578125" style="11" hidden="1"/>
    <col min="3066" max="3066" width="6.140625" style="11" hidden="1"/>
    <col min="3067" max="3095" width="2.28515625" style="11" hidden="1"/>
    <col min="3096" max="3096" width="2.85546875" style="11" hidden="1"/>
    <col min="3097" max="3146" width="2.28515625" style="11" hidden="1"/>
    <col min="3147" max="3309" width="8.85546875" style="11" hidden="1"/>
    <col min="3310" max="3310" width="5.42578125" style="11" hidden="1"/>
    <col min="3311" max="3311" width="38.42578125" style="11" hidden="1"/>
    <col min="3312" max="3313" width="4" style="11" hidden="1"/>
    <col min="3314" max="3314" width="5.140625" style="11" hidden="1"/>
    <col min="3315" max="3319" width="4" style="11" hidden="1"/>
    <col min="3320" max="3320" width="3.42578125" style="11" hidden="1"/>
    <col min="3321" max="3321" width="5.42578125" style="11" hidden="1"/>
    <col min="3322" max="3322" width="6.140625" style="11" hidden="1"/>
    <col min="3323" max="3351" width="2.28515625" style="11" hidden="1"/>
    <col min="3352" max="3352" width="2.85546875" style="11" hidden="1"/>
    <col min="3353" max="3402" width="2.28515625" style="11" hidden="1"/>
    <col min="3403" max="3565" width="8.85546875" style="11" hidden="1"/>
    <col min="3566" max="3566" width="5.42578125" style="11" hidden="1"/>
    <col min="3567" max="3567" width="38.42578125" style="11" hidden="1"/>
    <col min="3568" max="3569" width="4" style="11" hidden="1"/>
    <col min="3570" max="3570" width="5.140625" style="11" hidden="1"/>
    <col min="3571" max="3575" width="4" style="11" hidden="1"/>
    <col min="3576" max="3576" width="3.42578125" style="11" hidden="1"/>
    <col min="3577" max="3577" width="5.42578125" style="11" hidden="1"/>
    <col min="3578" max="3578" width="6.140625" style="11" hidden="1"/>
    <col min="3579" max="3607" width="2.28515625" style="11" hidden="1"/>
    <col min="3608" max="3608" width="2.85546875" style="11" hidden="1"/>
    <col min="3609" max="3658" width="2.28515625" style="11" hidden="1"/>
    <col min="3659" max="3821" width="8.85546875" style="11" hidden="1"/>
    <col min="3822" max="3822" width="5.42578125" style="11" hidden="1"/>
    <col min="3823" max="3823" width="38.42578125" style="11" hidden="1"/>
    <col min="3824" max="3825" width="4" style="11" hidden="1"/>
    <col min="3826" max="3826" width="5.140625" style="11" hidden="1"/>
    <col min="3827" max="3831" width="4" style="11" hidden="1"/>
    <col min="3832" max="3832" width="3.42578125" style="11" hidden="1"/>
    <col min="3833" max="3833" width="5.42578125" style="11" hidden="1"/>
    <col min="3834" max="3834" width="6.140625" style="11" hidden="1"/>
    <col min="3835" max="3863" width="2.28515625" style="11" hidden="1"/>
    <col min="3864" max="3864" width="2.85546875" style="11" hidden="1"/>
    <col min="3865" max="3914" width="2.28515625" style="11" hidden="1"/>
    <col min="3915" max="4077" width="8.85546875" style="11" hidden="1"/>
    <col min="4078" max="4078" width="5.42578125" style="11" hidden="1"/>
    <col min="4079" max="4079" width="38.42578125" style="11" hidden="1"/>
    <col min="4080" max="4081" width="4" style="11" hidden="1"/>
    <col min="4082" max="4082" width="5.140625" style="11" hidden="1"/>
    <col min="4083" max="4087" width="4" style="11" hidden="1"/>
    <col min="4088" max="4088" width="3.42578125" style="11" hidden="1"/>
    <col min="4089" max="4089" width="5.42578125" style="11" hidden="1"/>
    <col min="4090" max="4090" width="6.140625" style="11" hidden="1"/>
    <col min="4091" max="4119" width="2.28515625" style="11" hidden="1"/>
    <col min="4120" max="4120" width="2.85546875" style="11" hidden="1"/>
    <col min="4121" max="4170" width="2.28515625" style="11" hidden="1"/>
    <col min="4171" max="4333" width="8.85546875" style="11" hidden="1"/>
    <col min="4334" max="4334" width="5.42578125" style="11" hidden="1"/>
    <col min="4335" max="4335" width="38.42578125" style="11" hidden="1"/>
    <col min="4336" max="4337" width="4" style="11" hidden="1"/>
    <col min="4338" max="4338" width="5.140625" style="11" hidden="1"/>
    <col min="4339" max="4343" width="4" style="11" hidden="1"/>
    <col min="4344" max="4344" width="3.42578125" style="11" hidden="1"/>
    <col min="4345" max="4345" width="5.42578125" style="11" hidden="1"/>
    <col min="4346" max="4346" width="6.140625" style="11" hidden="1"/>
    <col min="4347" max="4375" width="2.28515625" style="11" hidden="1"/>
    <col min="4376" max="4376" width="2.85546875" style="11" hidden="1"/>
    <col min="4377" max="4426" width="2.28515625" style="11" hidden="1"/>
    <col min="4427" max="4589" width="8.85546875" style="11" hidden="1"/>
    <col min="4590" max="4590" width="5.42578125" style="11" hidden="1"/>
    <col min="4591" max="4591" width="38.42578125" style="11" hidden="1"/>
    <col min="4592" max="4593" width="4" style="11" hidden="1"/>
    <col min="4594" max="4594" width="5.140625" style="11" hidden="1"/>
    <col min="4595" max="4599" width="4" style="11" hidden="1"/>
    <col min="4600" max="4600" width="3.42578125" style="11" hidden="1"/>
    <col min="4601" max="4601" width="5.42578125" style="11" hidden="1"/>
    <col min="4602" max="4602" width="6.140625" style="11" hidden="1"/>
    <col min="4603" max="4631" width="2.28515625" style="11" hidden="1"/>
    <col min="4632" max="4632" width="2.85546875" style="11" hidden="1"/>
    <col min="4633" max="4682" width="2.28515625" style="11" hidden="1"/>
    <col min="4683" max="4845" width="8.85546875" style="11" hidden="1"/>
    <col min="4846" max="4846" width="5.42578125" style="11" hidden="1"/>
    <col min="4847" max="4847" width="38.42578125" style="11" hidden="1"/>
    <col min="4848" max="4849" width="4" style="11" hidden="1"/>
    <col min="4850" max="4850" width="5.140625" style="11" hidden="1"/>
    <col min="4851" max="4855" width="4" style="11" hidden="1"/>
    <col min="4856" max="4856" width="3.42578125" style="11" hidden="1"/>
    <col min="4857" max="4857" width="5.42578125" style="11" hidden="1"/>
    <col min="4858" max="4858" width="6.140625" style="11" hidden="1"/>
    <col min="4859" max="4887" width="2.28515625" style="11" hidden="1"/>
    <col min="4888" max="4888" width="2.85546875" style="11" hidden="1"/>
    <col min="4889" max="4938" width="2.28515625" style="11" hidden="1"/>
    <col min="4939" max="5101" width="8.85546875" style="11" hidden="1"/>
    <col min="5102" max="5102" width="5.42578125" style="11" hidden="1"/>
    <col min="5103" max="5103" width="38.42578125" style="11" hidden="1"/>
    <col min="5104" max="5105" width="4" style="11" hidden="1"/>
    <col min="5106" max="5106" width="5.140625" style="11" hidden="1"/>
    <col min="5107" max="5111" width="4" style="11" hidden="1"/>
    <col min="5112" max="5112" width="3.42578125" style="11" hidden="1"/>
    <col min="5113" max="5113" width="5.42578125" style="11" hidden="1"/>
    <col min="5114" max="5114" width="6.140625" style="11" hidden="1"/>
    <col min="5115" max="5143" width="2.28515625" style="11" hidden="1"/>
    <col min="5144" max="5144" width="2.85546875" style="11" hidden="1"/>
    <col min="5145" max="5194" width="2.28515625" style="11" hidden="1"/>
    <col min="5195" max="5357" width="8.85546875" style="11" hidden="1"/>
    <col min="5358" max="5358" width="5.42578125" style="11" hidden="1"/>
    <col min="5359" max="5359" width="38.42578125" style="11" hidden="1"/>
    <col min="5360" max="5361" width="4" style="11" hidden="1"/>
    <col min="5362" max="5362" width="5.140625" style="11" hidden="1"/>
    <col min="5363" max="5367" width="4" style="11" hidden="1"/>
    <col min="5368" max="5368" width="3.42578125" style="11" hidden="1"/>
    <col min="5369" max="5369" width="5.42578125" style="11" hidden="1"/>
    <col min="5370" max="5370" width="6.140625" style="11" hidden="1"/>
    <col min="5371" max="5399" width="2.28515625" style="11" hidden="1"/>
    <col min="5400" max="5400" width="2.85546875" style="11" hidden="1"/>
    <col min="5401" max="5450" width="2.28515625" style="11" hidden="1"/>
    <col min="5451" max="5613" width="8.85546875" style="11" hidden="1"/>
    <col min="5614" max="5614" width="5.42578125" style="11" hidden="1"/>
    <col min="5615" max="5615" width="38.42578125" style="11" hidden="1"/>
    <col min="5616" max="5617" width="4" style="11" hidden="1"/>
    <col min="5618" max="5618" width="5.140625" style="11" hidden="1"/>
    <col min="5619" max="5623" width="4" style="11" hidden="1"/>
    <col min="5624" max="5624" width="3.42578125" style="11" hidden="1"/>
    <col min="5625" max="5625" width="5.42578125" style="11" hidden="1"/>
    <col min="5626" max="5626" width="6.140625" style="11" hidden="1"/>
    <col min="5627" max="5655" width="2.28515625" style="11" hidden="1"/>
    <col min="5656" max="5656" width="2.85546875" style="11" hidden="1"/>
    <col min="5657" max="5706" width="2.28515625" style="11" hidden="1"/>
    <col min="5707" max="5869" width="8.85546875" style="11" hidden="1"/>
    <col min="5870" max="5870" width="5.42578125" style="11" hidden="1"/>
    <col min="5871" max="5871" width="38.42578125" style="11" hidden="1"/>
    <col min="5872" max="5873" width="4" style="11" hidden="1"/>
    <col min="5874" max="5874" width="5.140625" style="11" hidden="1"/>
    <col min="5875" max="5879" width="4" style="11" hidden="1"/>
    <col min="5880" max="5880" width="3.42578125" style="11" hidden="1"/>
    <col min="5881" max="5881" width="5.42578125" style="11" hidden="1"/>
    <col min="5882" max="5882" width="6.140625" style="11" hidden="1"/>
    <col min="5883" max="5911" width="2.28515625" style="11" hidden="1"/>
    <col min="5912" max="5912" width="2.85546875" style="11" hidden="1"/>
    <col min="5913" max="5962" width="2.28515625" style="11" hidden="1"/>
    <col min="5963" max="6125" width="8.85546875" style="11" hidden="1"/>
    <col min="6126" max="6126" width="5.42578125" style="11" hidden="1"/>
    <col min="6127" max="6127" width="38.42578125" style="11" hidden="1"/>
    <col min="6128" max="6129" width="4" style="11" hidden="1"/>
    <col min="6130" max="6130" width="5.140625" style="11" hidden="1"/>
    <col min="6131" max="6135" width="4" style="11" hidden="1"/>
    <col min="6136" max="6136" width="3.42578125" style="11" hidden="1"/>
    <col min="6137" max="6137" width="5.42578125" style="11" hidden="1"/>
    <col min="6138" max="6138" width="6.140625" style="11" hidden="1"/>
    <col min="6139" max="6167" width="2.28515625" style="11" hidden="1"/>
    <col min="6168" max="6168" width="2.85546875" style="11" hidden="1"/>
    <col min="6169" max="6218" width="2.28515625" style="11" hidden="1"/>
    <col min="6219" max="6381" width="8.85546875" style="11" hidden="1"/>
    <col min="6382" max="6382" width="5.42578125" style="11" hidden="1"/>
    <col min="6383" max="6383" width="38.42578125" style="11" hidden="1"/>
    <col min="6384" max="6385" width="4" style="11" hidden="1"/>
    <col min="6386" max="6386" width="5.140625" style="11" hidden="1"/>
    <col min="6387" max="6391" width="4" style="11" hidden="1"/>
    <col min="6392" max="6392" width="3.42578125" style="11" hidden="1"/>
    <col min="6393" max="6393" width="5.42578125" style="11" hidden="1"/>
    <col min="6394" max="6394" width="6.140625" style="11" hidden="1"/>
    <col min="6395" max="6423" width="2.28515625" style="11" hidden="1"/>
    <col min="6424" max="6424" width="2.85546875" style="11" hidden="1"/>
    <col min="6425" max="6474" width="2.28515625" style="11" hidden="1"/>
    <col min="6475" max="6637" width="8.85546875" style="11" hidden="1"/>
    <col min="6638" max="6638" width="5.42578125" style="11" hidden="1"/>
    <col min="6639" max="6639" width="38.42578125" style="11" hidden="1"/>
    <col min="6640" max="6641" width="4" style="11" hidden="1"/>
    <col min="6642" max="6642" width="5.140625" style="11" hidden="1"/>
    <col min="6643" max="6647" width="4" style="11" hidden="1"/>
    <col min="6648" max="6648" width="3.42578125" style="11" hidden="1"/>
    <col min="6649" max="6649" width="5.42578125" style="11" hidden="1"/>
    <col min="6650" max="6650" width="6.140625" style="11" hidden="1"/>
    <col min="6651" max="6679" width="2.28515625" style="11" hidden="1"/>
    <col min="6680" max="6680" width="2.85546875" style="11" hidden="1"/>
    <col min="6681" max="6730" width="2.28515625" style="11" hidden="1"/>
    <col min="6731" max="6893" width="8.85546875" style="11" hidden="1"/>
    <col min="6894" max="6894" width="5.42578125" style="11" hidden="1"/>
    <col min="6895" max="6895" width="38.42578125" style="11" hidden="1"/>
    <col min="6896" max="6897" width="4" style="11" hidden="1"/>
    <col min="6898" max="6898" width="5.140625" style="11" hidden="1"/>
    <col min="6899" max="6903" width="4" style="11" hidden="1"/>
    <col min="6904" max="6904" width="3.42578125" style="11" hidden="1"/>
    <col min="6905" max="6905" width="5.42578125" style="11" hidden="1"/>
    <col min="6906" max="6906" width="6.140625" style="11" hidden="1"/>
    <col min="6907" max="6935" width="2.28515625" style="11" hidden="1"/>
    <col min="6936" max="6936" width="2.85546875" style="11" hidden="1"/>
    <col min="6937" max="6986" width="2.28515625" style="11" hidden="1"/>
    <col min="6987" max="7149" width="8.85546875" style="11" hidden="1"/>
    <col min="7150" max="7150" width="5.42578125" style="11" hidden="1"/>
    <col min="7151" max="7151" width="38.42578125" style="11" hidden="1"/>
    <col min="7152" max="7153" width="4" style="11" hidden="1"/>
    <col min="7154" max="7154" width="5.140625" style="11" hidden="1"/>
    <col min="7155" max="7159" width="4" style="11" hidden="1"/>
    <col min="7160" max="7160" width="3.42578125" style="11" hidden="1"/>
    <col min="7161" max="7161" width="5.42578125" style="11" hidden="1"/>
    <col min="7162" max="7162" width="6.140625" style="11" hidden="1"/>
    <col min="7163" max="7191" width="2.28515625" style="11" hidden="1"/>
    <col min="7192" max="7192" width="2.85546875" style="11" hidden="1"/>
    <col min="7193" max="7242" width="2.28515625" style="11" hidden="1"/>
    <col min="7243" max="7405" width="8.85546875" style="11" hidden="1"/>
    <col min="7406" max="7406" width="5.42578125" style="11" hidden="1"/>
    <col min="7407" max="7407" width="38.42578125" style="11" hidden="1"/>
    <col min="7408" max="7409" width="4" style="11" hidden="1"/>
    <col min="7410" max="7410" width="5.140625" style="11" hidden="1"/>
    <col min="7411" max="7415" width="4" style="11" hidden="1"/>
    <col min="7416" max="7416" width="3.42578125" style="11" hidden="1"/>
    <col min="7417" max="7417" width="5.42578125" style="11" hidden="1"/>
    <col min="7418" max="7418" width="6.140625" style="11" hidden="1"/>
    <col min="7419" max="7447" width="2.28515625" style="11" hidden="1"/>
    <col min="7448" max="7448" width="2.85546875" style="11" hidden="1"/>
    <col min="7449" max="7498" width="2.28515625" style="11" hidden="1"/>
    <col min="7499" max="7661" width="8.85546875" style="11" hidden="1"/>
    <col min="7662" max="7662" width="5.42578125" style="11" hidden="1"/>
    <col min="7663" max="7663" width="38.42578125" style="11" hidden="1"/>
    <col min="7664" max="7665" width="4" style="11" hidden="1"/>
    <col min="7666" max="7666" width="5.140625" style="11" hidden="1"/>
    <col min="7667" max="7671" width="4" style="11" hidden="1"/>
    <col min="7672" max="7672" width="3.42578125" style="11" hidden="1"/>
    <col min="7673" max="7673" width="5.42578125" style="11" hidden="1"/>
    <col min="7674" max="7674" width="6.140625" style="11" hidden="1"/>
    <col min="7675" max="7703" width="2.28515625" style="11" hidden="1"/>
    <col min="7704" max="7704" width="2.85546875" style="11" hidden="1"/>
    <col min="7705" max="7754" width="2.28515625" style="11" hidden="1"/>
    <col min="7755" max="7917" width="8.85546875" style="11" hidden="1"/>
    <col min="7918" max="7918" width="5.42578125" style="11" hidden="1"/>
    <col min="7919" max="7919" width="38.42578125" style="11" hidden="1"/>
    <col min="7920" max="7921" width="4" style="11" hidden="1"/>
    <col min="7922" max="7922" width="5.140625" style="11" hidden="1"/>
    <col min="7923" max="7927" width="4" style="11" hidden="1"/>
    <col min="7928" max="7928" width="3.42578125" style="11" hidden="1"/>
    <col min="7929" max="7929" width="5.42578125" style="11" hidden="1"/>
    <col min="7930" max="7930" width="6.140625" style="11" hidden="1"/>
    <col min="7931" max="7959" width="2.28515625" style="11" hidden="1"/>
    <col min="7960" max="7960" width="2.85546875" style="11" hidden="1"/>
    <col min="7961" max="8010" width="2.28515625" style="11" hidden="1"/>
    <col min="8011" max="8173" width="8.85546875" style="11" hidden="1"/>
    <col min="8174" max="8174" width="5.42578125" style="11" hidden="1"/>
    <col min="8175" max="8175" width="38.42578125" style="11" hidden="1"/>
    <col min="8176" max="8177" width="4" style="11" hidden="1"/>
    <col min="8178" max="8178" width="5.140625" style="11" hidden="1"/>
    <col min="8179" max="8183" width="4" style="11" hidden="1"/>
    <col min="8184" max="8184" width="3.42578125" style="11" hidden="1"/>
    <col min="8185" max="8185" width="5.42578125" style="11" hidden="1"/>
    <col min="8186" max="8186" width="6.140625" style="11" hidden="1"/>
    <col min="8187" max="8215" width="2.28515625" style="11" hidden="1"/>
    <col min="8216" max="8216" width="2.85546875" style="11" hidden="1"/>
    <col min="8217" max="8266" width="2.28515625" style="11" hidden="1"/>
    <col min="8267" max="8429" width="8.85546875" style="11" hidden="1"/>
    <col min="8430" max="8430" width="5.42578125" style="11" hidden="1"/>
    <col min="8431" max="8431" width="38.42578125" style="11" hidden="1"/>
    <col min="8432" max="8433" width="4" style="11" hidden="1"/>
    <col min="8434" max="8434" width="5.140625" style="11" hidden="1"/>
    <col min="8435" max="8439" width="4" style="11" hidden="1"/>
    <col min="8440" max="8440" width="3.42578125" style="11" hidden="1"/>
    <col min="8441" max="8441" width="5.42578125" style="11" hidden="1"/>
    <col min="8442" max="8442" width="6.140625" style="11" hidden="1"/>
    <col min="8443" max="8471" width="2.28515625" style="11" hidden="1"/>
    <col min="8472" max="8472" width="2.85546875" style="11" hidden="1"/>
    <col min="8473" max="8522" width="2.28515625" style="11" hidden="1"/>
    <col min="8523" max="8685" width="8.85546875" style="11" hidden="1"/>
    <col min="8686" max="8686" width="5.42578125" style="11" hidden="1"/>
    <col min="8687" max="8687" width="38.42578125" style="11" hidden="1"/>
    <col min="8688" max="8689" width="4" style="11" hidden="1"/>
    <col min="8690" max="8690" width="5.140625" style="11" hidden="1"/>
    <col min="8691" max="8695" width="4" style="11" hidden="1"/>
    <col min="8696" max="8696" width="3.42578125" style="11" hidden="1"/>
    <col min="8697" max="8697" width="5.42578125" style="11" hidden="1"/>
    <col min="8698" max="8698" width="6.140625" style="11" hidden="1"/>
    <col min="8699" max="8727" width="2.28515625" style="11" hidden="1"/>
    <col min="8728" max="8728" width="2.85546875" style="11" hidden="1"/>
    <col min="8729" max="8778" width="2.28515625" style="11" hidden="1"/>
    <col min="8779" max="8941" width="8.85546875" style="11" hidden="1"/>
    <col min="8942" max="8942" width="5.42578125" style="11" hidden="1"/>
    <col min="8943" max="8943" width="38.42578125" style="11" hidden="1"/>
    <col min="8944" max="8945" width="4" style="11" hidden="1"/>
    <col min="8946" max="8946" width="5.140625" style="11" hidden="1"/>
    <col min="8947" max="8951" width="4" style="11" hidden="1"/>
    <col min="8952" max="8952" width="3.42578125" style="11" hidden="1"/>
    <col min="8953" max="8953" width="5.42578125" style="11" hidden="1"/>
    <col min="8954" max="8954" width="6.140625" style="11" hidden="1"/>
    <col min="8955" max="8983" width="2.28515625" style="11" hidden="1"/>
    <col min="8984" max="8984" width="2.85546875" style="11" hidden="1"/>
    <col min="8985" max="9034" width="2.28515625" style="11" hidden="1"/>
    <col min="9035" max="9197" width="8.85546875" style="11" hidden="1"/>
    <col min="9198" max="9198" width="5.42578125" style="11" hidden="1"/>
    <col min="9199" max="9199" width="38.42578125" style="11" hidden="1"/>
    <col min="9200" max="9201" width="4" style="11" hidden="1"/>
    <col min="9202" max="9202" width="5.140625" style="11" hidden="1"/>
    <col min="9203" max="9207" width="4" style="11" hidden="1"/>
    <col min="9208" max="9208" width="3.42578125" style="11" hidden="1"/>
    <col min="9209" max="9209" width="5.42578125" style="11" hidden="1"/>
    <col min="9210" max="9210" width="6.140625" style="11" hidden="1"/>
    <col min="9211" max="9239" width="2.28515625" style="11" hidden="1"/>
    <col min="9240" max="9240" width="2.85546875" style="11" hidden="1"/>
    <col min="9241" max="9290" width="2.28515625" style="11" hidden="1"/>
    <col min="9291" max="9453" width="8.85546875" style="11" hidden="1"/>
    <col min="9454" max="9454" width="5.42578125" style="11" hidden="1"/>
    <col min="9455" max="9455" width="38.42578125" style="11" hidden="1"/>
    <col min="9456" max="9457" width="4" style="11" hidden="1"/>
    <col min="9458" max="9458" width="5.140625" style="11" hidden="1"/>
    <col min="9459" max="9463" width="4" style="11" hidden="1"/>
    <col min="9464" max="9464" width="3.42578125" style="11" hidden="1"/>
    <col min="9465" max="9465" width="5.42578125" style="11" hidden="1"/>
    <col min="9466" max="9466" width="6.140625" style="11" hidden="1"/>
    <col min="9467" max="9495" width="2.28515625" style="11" hidden="1"/>
    <col min="9496" max="9496" width="2.85546875" style="11" hidden="1"/>
    <col min="9497" max="9546" width="2.28515625" style="11" hidden="1"/>
    <col min="9547" max="9709" width="8.85546875" style="11" hidden="1"/>
    <col min="9710" max="9710" width="5.42578125" style="11" hidden="1"/>
    <col min="9711" max="9711" width="38.42578125" style="11" hidden="1"/>
    <col min="9712" max="9713" width="4" style="11" hidden="1"/>
    <col min="9714" max="9714" width="5.140625" style="11" hidden="1"/>
    <col min="9715" max="9719" width="4" style="11" hidden="1"/>
    <col min="9720" max="9720" width="3.42578125" style="11" hidden="1"/>
    <col min="9721" max="9721" width="5.42578125" style="11" hidden="1"/>
    <col min="9722" max="9722" width="6.140625" style="11" hidden="1"/>
    <col min="9723" max="9751" width="2.28515625" style="11" hidden="1"/>
    <col min="9752" max="9752" width="2.85546875" style="11" hidden="1"/>
    <col min="9753" max="9802" width="2.28515625" style="11" hidden="1"/>
    <col min="9803" max="9965" width="8.85546875" style="11" hidden="1"/>
    <col min="9966" max="9966" width="5.42578125" style="11" hidden="1"/>
    <col min="9967" max="9967" width="38.42578125" style="11" hidden="1"/>
    <col min="9968" max="9969" width="4" style="11" hidden="1"/>
    <col min="9970" max="9970" width="5.140625" style="11" hidden="1"/>
    <col min="9971" max="9975" width="4" style="11" hidden="1"/>
    <col min="9976" max="9976" width="3.42578125" style="11" hidden="1"/>
    <col min="9977" max="9977" width="5.42578125" style="11" hidden="1"/>
    <col min="9978" max="9978" width="6.140625" style="11" hidden="1"/>
    <col min="9979" max="10007" width="2.28515625" style="11" hidden="1"/>
    <col min="10008" max="10008" width="2.85546875" style="11" hidden="1"/>
    <col min="10009" max="10058" width="2.28515625" style="11" hidden="1"/>
    <col min="10059" max="10221" width="8.85546875" style="11" hidden="1"/>
    <col min="10222" max="10222" width="5.42578125" style="11" hidden="1"/>
    <col min="10223" max="10223" width="38.42578125" style="11" hidden="1"/>
    <col min="10224" max="10225" width="4" style="11" hidden="1"/>
    <col min="10226" max="10226" width="5.140625" style="11" hidden="1"/>
    <col min="10227" max="10231" width="4" style="11" hidden="1"/>
    <col min="10232" max="10232" width="3.42578125" style="11" hidden="1"/>
    <col min="10233" max="10233" width="5.42578125" style="11" hidden="1"/>
    <col min="10234" max="10234" width="6.140625" style="11" hidden="1"/>
    <col min="10235" max="10263" width="2.28515625" style="11" hidden="1"/>
    <col min="10264" max="10264" width="2.85546875" style="11" hidden="1"/>
    <col min="10265" max="10314" width="2.28515625" style="11" hidden="1"/>
    <col min="10315" max="10477" width="8.85546875" style="11" hidden="1"/>
    <col min="10478" max="10478" width="5.42578125" style="11" hidden="1"/>
    <col min="10479" max="10479" width="38.42578125" style="11" hidden="1"/>
    <col min="10480" max="10481" width="4" style="11" hidden="1"/>
    <col min="10482" max="10482" width="5.140625" style="11" hidden="1"/>
    <col min="10483" max="10487" width="4" style="11" hidden="1"/>
    <col min="10488" max="10488" width="3.42578125" style="11" hidden="1"/>
    <col min="10489" max="10489" width="5.42578125" style="11" hidden="1"/>
    <col min="10490" max="10490" width="6.140625" style="11" hidden="1"/>
    <col min="10491" max="10519" width="2.28515625" style="11" hidden="1"/>
    <col min="10520" max="10520" width="2.85546875" style="11" hidden="1"/>
    <col min="10521" max="10570" width="2.28515625" style="11" hidden="1"/>
    <col min="10571" max="10733" width="8.85546875" style="11" hidden="1"/>
    <col min="10734" max="10734" width="5.42578125" style="11" hidden="1"/>
    <col min="10735" max="10735" width="38.42578125" style="11" hidden="1"/>
    <col min="10736" max="10737" width="4" style="11" hidden="1"/>
    <col min="10738" max="10738" width="5.140625" style="11" hidden="1"/>
    <col min="10739" max="10743" width="4" style="11" hidden="1"/>
    <col min="10744" max="10744" width="3.42578125" style="11" hidden="1"/>
    <col min="10745" max="10745" width="5.42578125" style="11" hidden="1"/>
    <col min="10746" max="10746" width="6.140625" style="11" hidden="1"/>
    <col min="10747" max="10775" width="2.28515625" style="11" hidden="1"/>
    <col min="10776" max="10776" width="2.85546875" style="11" hidden="1"/>
    <col min="10777" max="10826" width="2.28515625" style="11" hidden="1"/>
    <col min="10827" max="10989" width="8.85546875" style="11" hidden="1"/>
    <col min="10990" max="10990" width="5.42578125" style="11" hidden="1"/>
    <col min="10991" max="10991" width="38.42578125" style="11" hidden="1"/>
    <col min="10992" max="10993" width="4" style="11" hidden="1"/>
    <col min="10994" max="10994" width="5.140625" style="11" hidden="1"/>
    <col min="10995" max="10999" width="4" style="11" hidden="1"/>
    <col min="11000" max="11000" width="3.42578125" style="11" hidden="1"/>
    <col min="11001" max="11001" width="5.42578125" style="11" hidden="1"/>
    <col min="11002" max="11002" width="6.140625" style="11" hidden="1"/>
    <col min="11003" max="11031" width="2.28515625" style="11" hidden="1"/>
    <col min="11032" max="11032" width="2.85546875" style="11" hidden="1"/>
    <col min="11033" max="11082" width="2.28515625" style="11" hidden="1"/>
    <col min="11083" max="11245" width="8.85546875" style="11" hidden="1"/>
    <col min="11246" max="11246" width="5.42578125" style="11" hidden="1"/>
    <col min="11247" max="11247" width="38.42578125" style="11" hidden="1"/>
    <col min="11248" max="11249" width="4" style="11" hidden="1"/>
    <col min="11250" max="11250" width="5.140625" style="11" hidden="1"/>
    <col min="11251" max="11255" width="4" style="11" hidden="1"/>
    <col min="11256" max="11256" width="3.42578125" style="11" hidden="1"/>
    <col min="11257" max="11257" width="5.42578125" style="11" hidden="1"/>
    <col min="11258" max="11258" width="6.140625" style="11" hidden="1"/>
    <col min="11259" max="11287" width="2.28515625" style="11" hidden="1"/>
    <col min="11288" max="11288" width="2.85546875" style="11" hidden="1"/>
    <col min="11289" max="11338" width="2.28515625" style="11" hidden="1"/>
    <col min="11339" max="11501" width="8.85546875" style="11" hidden="1"/>
    <col min="11502" max="11502" width="5.42578125" style="11" hidden="1"/>
    <col min="11503" max="11503" width="38.42578125" style="11" hidden="1"/>
    <col min="11504" max="11505" width="4" style="11" hidden="1"/>
    <col min="11506" max="11506" width="5.140625" style="11" hidden="1"/>
    <col min="11507" max="11511" width="4" style="11" hidden="1"/>
    <col min="11512" max="11512" width="3.42578125" style="11" hidden="1"/>
    <col min="11513" max="11513" width="5.42578125" style="11" hidden="1"/>
    <col min="11514" max="11514" width="6.140625" style="11" hidden="1"/>
    <col min="11515" max="11543" width="2.28515625" style="11" hidden="1"/>
    <col min="11544" max="11544" width="2.85546875" style="11" hidden="1"/>
    <col min="11545" max="11594" width="2.28515625" style="11" hidden="1"/>
    <col min="11595" max="11757" width="8.85546875" style="11" hidden="1"/>
    <col min="11758" max="11758" width="5.42578125" style="11" hidden="1"/>
    <col min="11759" max="11759" width="38.42578125" style="11" hidden="1"/>
    <col min="11760" max="11761" width="4" style="11" hidden="1"/>
    <col min="11762" max="11762" width="5.140625" style="11" hidden="1"/>
    <col min="11763" max="11767" width="4" style="11" hidden="1"/>
    <col min="11768" max="11768" width="3.42578125" style="11" hidden="1"/>
    <col min="11769" max="11769" width="5.42578125" style="11" hidden="1"/>
    <col min="11770" max="11770" width="6.140625" style="11" hidden="1"/>
    <col min="11771" max="11799" width="2.28515625" style="11" hidden="1"/>
    <col min="11800" max="11800" width="2.85546875" style="11" hidden="1"/>
    <col min="11801" max="11850" width="2.28515625" style="11" hidden="1"/>
    <col min="11851" max="12013" width="8.85546875" style="11" hidden="1"/>
    <col min="12014" max="12014" width="5.42578125" style="11" hidden="1"/>
    <col min="12015" max="12015" width="38.42578125" style="11" hidden="1"/>
    <col min="12016" max="12017" width="4" style="11" hidden="1"/>
    <col min="12018" max="12018" width="5.140625" style="11" hidden="1"/>
    <col min="12019" max="12023" width="4" style="11" hidden="1"/>
    <col min="12024" max="12024" width="3.42578125" style="11" hidden="1"/>
    <col min="12025" max="12025" width="5.42578125" style="11" hidden="1"/>
    <col min="12026" max="12026" width="6.140625" style="11" hidden="1"/>
    <col min="12027" max="12055" width="2.28515625" style="11" hidden="1"/>
    <col min="12056" max="12056" width="2.85546875" style="11" hidden="1"/>
    <col min="12057" max="12106" width="2.28515625" style="11" hidden="1"/>
    <col min="12107" max="12269" width="8.85546875" style="11" hidden="1"/>
    <col min="12270" max="12270" width="5.42578125" style="11" hidden="1"/>
    <col min="12271" max="12271" width="38.42578125" style="11" hidden="1"/>
    <col min="12272" max="12273" width="4" style="11" hidden="1"/>
    <col min="12274" max="12274" width="5.140625" style="11" hidden="1"/>
    <col min="12275" max="12279" width="4" style="11" hidden="1"/>
    <col min="12280" max="12280" width="3.42578125" style="11" hidden="1"/>
    <col min="12281" max="12281" width="5.42578125" style="11" hidden="1"/>
    <col min="12282" max="12282" width="6.140625" style="11" hidden="1"/>
    <col min="12283" max="12311" width="2.28515625" style="11" hidden="1"/>
    <col min="12312" max="12312" width="2.85546875" style="11" hidden="1"/>
    <col min="12313" max="12362" width="2.28515625" style="11" hidden="1"/>
    <col min="12363" max="12525" width="8.85546875" style="11" hidden="1"/>
    <col min="12526" max="12526" width="5.42578125" style="11" hidden="1"/>
    <col min="12527" max="12527" width="38.42578125" style="11" hidden="1"/>
    <col min="12528" max="12529" width="4" style="11" hidden="1"/>
    <col min="12530" max="12530" width="5.140625" style="11" hidden="1"/>
    <col min="12531" max="12535" width="4" style="11" hidden="1"/>
    <col min="12536" max="12536" width="3.42578125" style="11" hidden="1"/>
    <col min="12537" max="12537" width="5.42578125" style="11" hidden="1"/>
    <col min="12538" max="12538" width="6.140625" style="11" hidden="1"/>
    <col min="12539" max="12567" width="2.28515625" style="11" hidden="1"/>
    <col min="12568" max="12568" width="2.85546875" style="11" hidden="1"/>
    <col min="12569" max="12618" width="2.28515625" style="11" hidden="1"/>
    <col min="12619" max="12781" width="8.85546875" style="11" hidden="1"/>
    <col min="12782" max="12782" width="5.42578125" style="11" hidden="1"/>
    <col min="12783" max="12783" width="38.42578125" style="11" hidden="1"/>
    <col min="12784" max="12785" width="4" style="11" hidden="1"/>
    <col min="12786" max="12786" width="5.140625" style="11" hidden="1"/>
    <col min="12787" max="12791" width="4" style="11" hidden="1"/>
    <col min="12792" max="12792" width="3.42578125" style="11" hidden="1"/>
    <col min="12793" max="12793" width="5.42578125" style="11" hidden="1"/>
    <col min="12794" max="12794" width="6.140625" style="11" hidden="1"/>
    <col min="12795" max="12823" width="2.28515625" style="11" hidden="1"/>
    <col min="12824" max="12824" width="2.85546875" style="11" hidden="1"/>
    <col min="12825" max="12874" width="2.28515625" style="11" hidden="1"/>
    <col min="12875" max="13037" width="8.85546875" style="11" hidden="1"/>
    <col min="13038" max="13038" width="5.42578125" style="11" hidden="1"/>
    <col min="13039" max="13039" width="38.42578125" style="11" hidden="1"/>
    <col min="13040" max="13041" width="4" style="11" hidden="1"/>
    <col min="13042" max="13042" width="5.140625" style="11" hidden="1"/>
    <col min="13043" max="13047" width="4" style="11" hidden="1"/>
    <col min="13048" max="13048" width="3.42578125" style="11" hidden="1"/>
    <col min="13049" max="13049" width="5.42578125" style="11" hidden="1"/>
    <col min="13050" max="13050" width="6.140625" style="11" hidden="1"/>
    <col min="13051" max="13079" width="2.28515625" style="11" hidden="1"/>
    <col min="13080" max="13080" width="2.85546875" style="11" hidden="1"/>
    <col min="13081" max="13130" width="2.28515625" style="11" hidden="1"/>
    <col min="13131" max="13293" width="8.85546875" style="11" hidden="1"/>
    <col min="13294" max="13294" width="5.42578125" style="11" hidden="1"/>
    <col min="13295" max="13295" width="38.42578125" style="11" hidden="1"/>
    <col min="13296" max="13297" width="4" style="11" hidden="1"/>
    <col min="13298" max="13298" width="5.140625" style="11" hidden="1"/>
    <col min="13299" max="13303" width="4" style="11" hidden="1"/>
    <col min="13304" max="13304" width="3.42578125" style="11" hidden="1"/>
    <col min="13305" max="13305" width="5.42578125" style="11" hidden="1"/>
    <col min="13306" max="13306" width="6.140625" style="11" hidden="1"/>
    <col min="13307" max="13335" width="2.28515625" style="11" hidden="1"/>
    <col min="13336" max="13336" width="2.85546875" style="11" hidden="1"/>
    <col min="13337" max="13386" width="2.28515625" style="11" hidden="1"/>
    <col min="13387" max="13549" width="8.85546875" style="11" hidden="1"/>
    <col min="13550" max="13550" width="5.42578125" style="11" hidden="1"/>
    <col min="13551" max="13551" width="38.42578125" style="11" hidden="1"/>
    <col min="13552" max="13553" width="4" style="11" hidden="1"/>
    <col min="13554" max="13554" width="5.140625" style="11" hidden="1"/>
    <col min="13555" max="13559" width="4" style="11" hidden="1"/>
    <col min="13560" max="13560" width="3.42578125" style="11" hidden="1"/>
    <col min="13561" max="13561" width="5.42578125" style="11" hidden="1"/>
    <col min="13562" max="13562" width="6.140625" style="11" hidden="1"/>
    <col min="13563" max="13591" width="2.28515625" style="11" hidden="1"/>
    <col min="13592" max="13592" width="2.85546875" style="11" hidden="1"/>
    <col min="13593" max="13642" width="2.28515625" style="11" hidden="1"/>
    <col min="13643" max="13805" width="8.85546875" style="11" hidden="1"/>
    <col min="13806" max="13806" width="5.42578125" style="11" hidden="1"/>
    <col min="13807" max="13807" width="38.42578125" style="11" hidden="1"/>
    <col min="13808" max="13809" width="4" style="11" hidden="1"/>
    <col min="13810" max="13810" width="5.140625" style="11" hidden="1"/>
    <col min="13811" max="13815" width="4" style="11" hidden="1"/>
    <col min="13816" max="13816" width="3.42578125" style="11" hidden="1"/>
    <col min="13817" max="13817" width="5.42578125" style="11" hidden="1"/>
    <col min="13818" max="13818" width="6.140625" style="11" hidden="1"/>
    <col min="13819" max="13847" width="2.28515625" style="11" hidden="1"/>
    <col min="13848" max="13848" width="2.85546875" style="11" hidden="1"/>
    <col min="13849" max="13898" width="2.28515625" style="11" hidden="1"/>
    <col min="13899" max="14061" width="8.85546875" style="11" hidden="1"/>
    <col min="14062" max="14062" width="5.42578125" style="11" hidden="1"/>
    <col min="14063" max="14063" width="38.42578125" style="11" hidden="1"/>
    <col min="14064" max="14065" width="4" style="11" hidden="1"/>
    <col min="14066" max="14066" width="5.140625" style="11" hidden="1"/>
    <col min="14067" max="14071" width="4" style="11" hidden="1"/>
    <col min="14072" max="14072" width="3.42578125" style="11" hidden="1"/>
    <col min="14073" max="14073" width="5.42578125" style="11" hidden="1"/>
    <col min="14074" max="14074" width="6.140625" style="11" hidden="1"/>
    <col min="14075" max="14103" width="2.28515625" style="11" hidden="1"/>
    <col min="14104" max="14104" width="2.85546875" style="11" hidden="1"/>
    <col min="14105" max="14154" width="2.28515625" style="11" hidden="1"/>
    <col min="14155" max="14317" width="8.85546875" style="11" hidden="1"/>
    <col min="14318" max="14318" width="5.42578125" style="11" hidden="1"/>
    <col min="14319" max="14319" width="38.42578125" style="11" hidden="1"/>
    <col min="14320" max="14321" width="4" style="11" hidden="1"/>
    <col min="14322" max="14322" width="5.140625" style="11" hidden="1"/>
    <col min="14323" max="14327" width="4" style="11" hidden="1"/>
    <col min="14328" max="14328" width="3.42578125" style="11" hidden="1"/>
    <col min="14329" max="14329" width="5.42578125" style="11" hidden="1"/>
    <col min="14330" max="14330" width="6.140625" style="11" hidden="1"/>
    <col min="14331" max="14359" width="2.28515625" style="11" hidden="1"/>
    <col min="14360" max="14360" width="2.85546875" style="11" hidden="1"/>
    <col min="14361" max="14410" width="2.28515625" style="11" hidden="1"/>
    <col min="14411" max="14573" width="8.85546875" style="11" hidden="1"/>
    <col min="14574" max="14574" width="5.42578125" style="11" hidden="1"/>
    <col min="14575" max="14575" width="38.42578125" style="11" hidden="1"/>
    <col min="14576" max="14577" width="4" style="11" hidden="1"/>
    <col min="14578" max="14578" width="5.140625" style="11" hidden="1"/>
    <col min="14579" max="14583" width="4" style="11" hidden="1"/>
    <col min="14584" max="14584" width="3.42578125" style="11" hidden="1"/>
    <col min="14585" max="14585" width="5.42578125" style="11" hidden="1"/>
    <col min="14586" max="14586" width="6.140625" style="11" hidden="1"/>
    <col min="14587" max="14615" width="2.28515625" style="11" hidden="1"/>
    <col min="14616" max="14616" width="2.85546875" style="11" hidden="1"/>
    <col min="14617" max="14666" width="2.28515625" style="11" hidden="1"/>
    <col min="14667" max="14829" width="8.85546875" style="11" hidden="1"/>
    <col min="14830" max="14830" width="5.42578125" style="11" hidden="1"/>
    <col min="14831" max="14831" width="38.42578125" style="11" hidden="1"/>
    <col min="14832" max="14833" width="4" style="11" hidden="1"/>
    <col min="14834" max="14834" width="5.140625" style="11" hidden="1"/>
    <col min="14835" max="14839" width="4" style="11" hidden="1"/>
    <col min="14840" max="14840" width="3.42578125" style="11" hidden="1"/>
    <col min="14841" max="14841" width="5.42578125" style="11" hidden="1"/>
    <col min="14842" max="14842" width="6.140625" style="11" hidden="1"/>
    <col min="14843" max="14871" width="2.28515625" style="11" hidden="1"/>
    <col min="14872" max="14872" width="2.85546875" style="11" hidden="1"/>
    <col min="14873" max="14922" width="2.28515625" style="11" hidden="1"/>
    <col min="14923" max="15085" width="8.85546875" style="11" hidden="1"/>
    <col min="15086" max="15086" width="5.42578125" style="11" hidden="1"/>
    <col min="15087" max="15087" width="38.42578125" style="11" hidden="1"/>
    <col min="15088" max="15089" width="4" style="11" hidden="1"/>
    <col min="15090" max="15090" width="5.140625" style="11" hidden="1"/>
    <col min="15091" max="15095" width="4" style="11" hidden="1"/>
    <col min="15096" max="15096" width="3.42578125" style="11" hidden="1"/>
    <col min="15097" max="15097" width="5.42578125" style="11" hidden="1"/>
    <col min="15098" max="15098" width="6.140625" style="11" hidden="1"/>
    <col min="15099" max="15127" width="2.28515625" style="11" hidden="1"/>
    <col min="15128" max="15128" width="2.85546875" style="11" hidden="1"/>
    <col min="15129" max="15178" width="2.28515625" style="11" hidden="1"/>
    <col min="15179" max="15341" width="8.85546875" style="11" hidden="1"/>
    <col min="15342" max="15342" width="5.42578125" style="11" hidden="1"/>
    <col min="15343" max="15343" width="38.42578125" style="11" hidden="1"/>
    <col min="15344" max="15345" width="4" style="11" hidden="1"/>
    <col min="15346" max="15346" width="5.140625" style="11" hidden="1"/>
    <col min="15347" max="15351" width="4" style="11" hidden="1"/>
    <col min="15352" max="15352" width="3.42578125" style="11" hidden="1"/>
    <col min="15353" max="15353" width="5.42578125" style="11" hidden="1"/>
    <col min="15354" max="15354" width="6.140625" style="11" hidden="1"/>
    <col min="15355" max="15383" width="2.28515625" style="11" hidden="1"/>
    <col min="15384" max="15384" width="2.85546875" style="11" hidden="1"/>
    <col min="15385" max="15434" width="2.28515625" style="11" hidden="1"/>
    <col min="15435" max="15597" width="8.85546875" style="11" hidden="1"/>
    <col min="15598" max="15598" width="5.42578125" style="11" hidden="1"/>
    <col min="15599" max="15599" width="38.42578125" style="11" hidden="1"/>
    <col min="15600" max="15601" width="4" style="11" hidden="1"/>
    <col min="15602" max="15602" width="5.140625" style="11" hidden="1"/>
    <col min="15603" max="15607" width="4" style="11" hidden="1"/>
    <col min="15608" max="15608" width="3.42578125" style="11" hidden="1"/>
    <col min="15609" max="15609" width="5.42578125" style="11" hidden="1"/>
    <col min="15610" max="15610" width="6.140625" style="11" hidden="1"/>
    <col min="15611" max="15639" width="2.28515625" style="11" hidden="1"/>
    <col min="15640" max="15640" width="2.85546875" style="11" hidden="1"/>
    <col min="15641" max="15690" width="2.28515625" style="11" hidden="1"/>
    <col min="15691" max="15853" width="8.85546875" style="11" hidden="1"/>
    <col min="15854" max="15854" width="5.42578125" style="11" hidden="1"/>
    <col min="15855" max="15855" width="38.42578125" style="11" hidden="1"/>
    <col min="15856" max="15857" width="4" style="11" hidden="1"/>
    <col min="15858" max="15858" width="5.140625" style="11" hidden="1"/>
    <col min="15859" max="15863" width="4" style="11" hidden="1"/>
    <col min="15864" max="15864" width="3.42578125" style="11" hidden="1"/>
    <col min="15865" max="15865" width="5.42578125" style="11" hidden="1"/>
    <col min="15866" max="15866" width="6.140625" style="11" hidden="1"/>
    <col min="15867" max="15895" width="2.28515625" style="11" hidden="1"/>
    <col min="15896" max="15896" width="2.85546875" style="11" hidden="1"/>
    <col min="15897" max="15946" width="2.28515625" style="11" hidden="1"/>
    <col min="15947" max="16109" width="8.85546875" style="11" hidden="1"/>
    <col min="16110" max="16110" width="5.42578125" style="11" hidden="1"/>
    <col min="16111" max="16111" width="38.42578125" style="11" hidden="1"/>
    <col min="16112" max="16113" width="4" style="11" hidden="1"/>
    <col min="16114" max="16114" width="5.140625" style="11" hidden="1"/>
    <col min="16115" max="16119" width="4" style="11" hidden="1"/>
    <col min="16120" max="16120" width="3.42578125" style="11" hidden="1"/>
    <col min="16121" max="16121" width="5.42578125" style="11" hidden="1"/>
    <col min="16122" max="16122" width="6.140625" style="11" hidden="1"/>
    <col min="16123" max="16151" width="2.28515625" style="11" hidden="1"/>
    <col min="16152" max="16152" width="2.85546875" style="11" hidden="1"/>
    <col min="16153" max="16202" width="2.28515625" style="11" hidden="1"/>
    <col min="16203" max="16204" width="8.85546875" style="11" hidden="1"/>
    <col min="16205" max="16220" width="0" style="11" hidden="1"/>
    <col min="16221" max="16384" width="8.85546875" style="11" hidden="1"/>
  </cols>
  <sheetData>
    <row r="1" spans="1:81" s="17" customFormat="1" ht="13.5" customHeight="1" thickBot="1" x14ac:dyDescent="0.3">
      <c r="A1" s="321" t="s">
        <v>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</row>
    <row r="2" spans="1:81" ht="19.5" customHeight="1" x14ac:dyDescent="0.2">
      <c r="A2" s="322" t="s">
        <v>1</v>
      </c>
      <c r="B2" s="324" t="s">
        <v>2</v>
      </c>
      <c r="C2" s="326" t="s">
        <v>3</v>
      </c>
      <c r="D2" s="328" t="s">
        <v>4</v>
      </c>
      <c r="E2" s="329"/>
      <c r="F2" s="329"/>
      <c r="G2" s="329"/>
      <c r="H2" s="329"/>
      <c r="I2" s="329"/>
      <c r="J2" s="330" t="s">
        <v>5</v>
      </c>
      <c r="K2" s="326" t="s">
        <v>6</v>
      </c>
      <c r="L2" s="326" t="s">
        <v>7</v>
      </c>
      <c r="M2" s="328" t="s">
        <v>8</v>
      </c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  <c r="AO2" s="329"/>
      <c r="AP2" s="329"/>
      <c r="AQ2" s="329"/>
      <c r="AR2" s="329"/>
      <c r="AS2" s="329"/>
      <c r="AT2" s="329"/>
      <c r="AU2" s="329"/>
      <c r="AV2" s="329"/>
      <c r="AW2" s="329"/>
      <c r="AX2" s="329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329"/>
      <c r="BN2" s="329"/>
      <c r="BO2" s="329"/>
      <c r="BP2" s="329"/>
      <c r="BQ2" s="329"/>
      <c r="BR2" s="329"/>
      <c r="BS2" s="329"/>
      <c r="BT2" s="329"/>
      <c r="BU2" s="329"/>
      <c r="BV2" s="329"/>
      <c r="BW2" s="329"/>
      <c r="BX2" s="334"/>
    </row>
    <row r="3" spans="1:81" ht="15" customHeight="1" x14ac:dyDescent="0.2">
      <c r="A3" s="323"/>
      <c r="B3" s="325"/>
      <c r="C3" s="327"/>
      <c r="D3" s="335" t="s">
        <v>9</v>
      </c>
      <c r="E3" s="315" t="s">
        <v>10</v>
      </c>
      <c r="F3" s="316"/>
      <c r="G3" s="316"/>
      <c r="H3" s="316"/>
      <c r="I3" s="317" t="s">
        <v>11</v>
      </c>
      <c r="J3" s="331"/>
      <c r="K3" s="332"/>
      <c r="L3" s="333"/>
      <c r="M3" s="303" t="s">
        <v>12</v>
      </c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20"/>
      <c r="Y3" s="320"/>
      <c r="Z3" s="320"/>
      <c r="AA3" s="320"/>
      <c r="AB3" s="320"/>
      <c r="AC3" s="303" t="s">
        <v>13</v>
      </c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20"/>
      <c r="AO3" s="320"/>
      <c r="AP3" s="320"/>
      <c r="AQ3" s="320"/>
      <c r="AR3" s="320"/>
      <c r="AS3" s="303" t="s">
        <v>14</v>
      </c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20"/>
      <c r="BE3" s="320"/>
      <c r="BF3" s="320"/>
      <c r="BG3" s="320"/>
      <c r="BH3" s="320"/>
      <c r="BI3" s="337" t="s">
        <v>15</v>
      </c>
      <c r="BJ3" s="337"/>
      <c r="BK3" s="337"/>
      <c r="BL3" s="337"/>
      <c r="BM3" s="303"/>
      <c r="BN3" s="303"/>
      <c r="BO3" s="303"/>
      <c r="BP3" s="303"/>
      <c r="BQ3" s="303"/>
      <c r="BR3" s="303"/>
      <c r="BS3" s="303"/>
      <c r="BT3" s="303"/>
      <c r="BU3" s="320"/>
      <c r="BV3" s="320"/>
      <c r="BW3" s="320"/>
      <c r="BX3" s="338"/>
    </row>
    <row r="4" spans="1:81" ht="16.5" customHeight="1" x14ac:dyDescent="0.25">
      <c r="A4" s="323"/>
      <c r="B4" s="325"/>
      <c r="C4" s="327"/>
      <c r="D4" s="336"/>
      <c r="E4" s="339" t="s">
        <v>16</v>
      </c>
      <c r="F4" s="341" t="s">
        <v>17</v>
      </c>
      <c r="G4" s="341"/>
      <c r="H4" s="341"/>
      <c r="I4" s="318"/>
      <c r="J4" s="331"/>
      <c r="K4" s="332"/>
      <c r="L4" s="333"/>
      <c r="M4" s="342" t="s">
        <v>18</v>
      </c>
      <c r="N4" s="343"/>
      <c r="O4" s="343"/>
      <c r="P4" s="344"/>
      <c r="Q4" s="305" t="s">
        <v>19</v>
      </c>
      <c r="R4" s="343"/>
      <c r="S4" s="343"/>
      <c r="T4" s="344"/>
      <c r="U4" s="305" t="s">
        <v>20</v>
      </c>
      <c r="V4" s="306"/>
      <c r="W4" s="306"/>
      <c r="X4" s="307"/>
      <c r="Y4" s="305" t="s">
        <v>21</v>
      </c>
      <c r="Z4" s="306"/>
      <c r="AA4" s="306"/>
      <c r="AB4" s="307"/>
      <c r="AC4" s="305" t="s">
        <v>22</v>
      </c>
      <c r="AD4" s="306"/>
      <c r="AE4" s="306"/>
      <c r="AF4" s="307"/>
      <c r="AG4" s="305" t="s">
        <v>23</v>
      </c>
      <c r="AH4" s="308"/>
      <c r="AI4" s="308"/>
      <c r="AJ4" s="314"/>
      <c r="AK4" s="305" t="s">
        <v>24</v>
      </c>
      <c r="AL4" s="306"/>
      <c r="AM4" s="306"/>
      <c r="AN4" s="307"/>
      <c r="AO4" s="305" t="s">
        <v>25</v>
      </c>
      <c r="AP4" s="306"/>
      <c r="AQ4" s="306"/>
      <c r="AR4" s="307"/>
      <c r="AS4" s="305" t="s">
        <v>26</v>
      </c>
      <c r="AT4" s="306"/>
      <c r="AU4" s="306"/>
      <c r="AV4" s="307"/>
      <c r="AW4" s="305" t="s">
        <v>27</v>
      </c>
      <c r="AX4" s="306"/>
      <c r="AY4" s="306"/>
      <c r="AZ4" s="307"/>
      <c r="BA4" s="305" t="s">
        <v>28</v>
      </c>
      <c r="BB4" s="306"/>
      <c r="BC4" s="306"/>
      <c r="BD4" s="307"/>
      <c r="BE4" s="305" t="s">
        <v>29</v>
      </c>
      <c r="BF4" s="308"/>
      <c r="BG4" s="308"/>
      <c r="BH4" s="309"/>
      <c r="BI4" s="310" t="s">
        <v>30</v>
      </c>
      <c r="BJ4" s="311"/>
      <c r="BK4" s="311"/>
      <c r="BL4" s="312"/>
      <c r="BM4" s="313" t="s">
        <v>31</v>
      </c>
      <c r="BN4" s="308"/>
      <c r="BO4" s="308"/>
      <c r="BP4" s="314"/>
      <c r="BQ4" s="303" t="s">
        <v>32</v>
      </c>
      <c r="BR4" s="303"/>
      <c r="BS4" s="303"/>
      <c r="BT4" s="303"/>
      <c r="BU4" s="303" t="s">
        <v>33</v>
      </c>
      <c r="BV4" s="303"/>
      <c r="BW4" s="303"/>
      <c r="BX4" s="304"/>
    </row>
    <row r="5" spans="1:81" ht="60" customHeight="1" thickBot="1" x14ac:dyDescent="0.25">
      <c r="A5" s="323"/>
      <c r="B5" s="325"/>
      <c r="C5" s="327"/>
      <c r="D5" s="336"/>
      <c r="E5" s="340"/>
      <c r="F5" s="19" t="s">
        <v>34</v>
      </c>
      <c r="G5" s="20" t="s">
        <v>35</v>
      </c>
      <c r="H5" s="18" t="s">
        <v>36</v>
      </c>
      <c r="I5" s="318"/>
      <c r="J5" s="331"/>
      <c r="K5" s="332"/>
      <c r="L5" s="333"/>
      <c r="M5" s="21" t="s">
        <v>34</v>
      </c>
      <c r="N5" s="21" t="s">
        <v>37</v>
      </c>
      <c r="O5" s="21" t="s">
        <v>38</v>
      </c>
      <c r="P5" s="22" t="s">
        <v>39</v>
      </c>
      <c r="Q5" s="21" t="s">
        <v>34</v>
      </c>
      <c r="R5" s="21" t="s">
        <v>37</v>
      </c>
      <c r="S5" s="21" t="s">
        <v>38</v>
      </c>
      <c r="T5" s="22" t="s">
        <v>39</v>
      </c>
      <c r="U5" s="23" t="s">
        <v>34</v>
      </c>
      <c r="V5" s="21" t="s">
        <v>37</v>
      </c>
      <c r="W5" s="23" t="s">
        <v>38</v>
      </c>
      <c r="X5" s="24" t="s">
        <v>39</v>
      </c>
      <c r="Y5" s="23" t="s">
        <v>34</v>
      </c>
      <c r="Z5" s="21" t="s">
        <v>37</v>
      </c>
      <c r="AA5" s="23" t="s">
        <v>38</v>
      </c>
      <c r="AB5" s="24" t="s">
        <v>39</v>
      </c>
      <c r="AC5" s="23" t="s">
        <v>34</v>
      </c>
      <c r="AD5" s="21" t="s">
        <v>37</v>
      </c>
      <c r="AE5" s="23" t="s">
        <v>38</v>
      </c>
      <c r="AF5" s="24" t="s">
        <v>39</v>
      </c>
      <c r="AG5" s="23" t="s">
        <v>34</v>
      </c>
      <c r="AH5" s="21" t="s">
        <v>37</v>
      </c>
      <c r="AI5" s="23" t="s">
        <v>38</v>
      </c>
      <c r="AJ5" s="24" t="s">
        <v>39</v>
      </c>
      <c r="AK5" s="23" t="s">
        <v>34</v>
      </c>
      <c r="AL5" s="21" t="s">
        <v>37</v>
      </c>
      <c r="AM5" s="23" t="s">
        <v>38</v>
      </c>
      <c r="AN5" s="24" t="s">
        <v>39</v>
      </c>
      <c r="AO5" s="23" t="s">
        <v>34</v>
      </c>
      <c r="AP5" s="21" t="s">
        <v>37</v>
      </c>
      <c r="AQ5" s="23" t="s">
        <v>38</v>
      </c>
      <c r="AR5" s="24" t="s">
        <v>39</v>
      </c>
      <c r="AS5" s="23" t="s">
        <v>34</v>
      </c>
      <c r="AT5" s="21" t="s">
        <v>37</v>
      </c>
      <c r="AU5" s="23" t="s">
        <v>38</v>
      </c>
      <c r="AV5" s="24" t="s">
        <v>39</v>
      </c>
      <c r="AW5" s="23" t="s">
        <v>34</v>
      </c>
      <c r="AX5" s="21" t="s">
        <v>37</v>
      </c>
      <c r="AY5" s="23" t="s">
        <v>38</v>
      </c>
      <c r="AZ5" s="24" t="s">
        <v>39</v>
      </c>
      <c r="BA5" s="23" t="s">
        <v>34</v>
      </c>
      <c r="BB5" s="21" t="s">
        <v>37</v>
      </c>
      <c r="BC5" s="23" t="s">
        <v>38</v>
      </c>
      <c r="BD5" s="24" t="s">
        <v>39</v>
      </c>
      <c r="BE5" s="23" t="s">
        <v>34</v>
      </c>
      <c r="BF5" s="21" t="s">
        <v>37</v>
      </c>
      <c r="BG5" s="23" t="s">
        <v>38</v>
      </c>
      <c r="BH5" s="24" t="s">
        <v>39</v>
      </c>
      <c r="BI5" s="23" t="s">
        <v>34</v>
      </c>
      <c r="BJ5" s="21" t="s">
        <v>37</v>
      </c>
      <c r="BK5" s="23" t="s">
        <v>38</v>
      </c>
      <c r="BL5" s="24" t="s">
        <v>39</v>
      </c>
      <c r="BM5" s="23" t="s">
        <v>34</v>
      </c>
      <c r="BN5" s="21" t="s">
        <v>37</v>
      </c>
      <c r="BO5" s="23" t="s">
        <v>38</v>
      </c>
      <c r="BP5" s="24" t="s">
        <v>39</v>
      </c>
      <c r="BQ5" s="23" t="s">
        <v>34</v>
      </c>
      <c r="BR5" s="21" t="s">
        <v>37</v>
      </c>
      <c r="BS5" s="23" t="s">
        <v>38</v>
      </c>
      <c r="BT5" s="25" t="s">
        <v>39</v>
      </c>
      <c r="BU5" s="23" t="s">
        <v>34</v>
      </c>
      <c r="BV5" s="21" t="s">
        <v>37</v>
      </c>
      <c r="BW5" s="23" t="s">
        <v>38</v>
      </c>
      <c r="BX5" s="26" t="s">
        <v>39</v>
      </c>
    </row>
    <row r="6" spans="1:81" s="29" customFormat="1" ht="18" customHeight="1" thickBot="1" x14ac:dyDescent="0.3">
      <c r="A6" s="27">
        <v>1</v>
      </c>
      <c r="B6" s="28">
        <v>2</v>
      </c>
      <c r="C6" s="27">
        <v>3</v>
      </c>
      <c r="D6" s="28">
        <v>4</v>
      </c>
      <c r="E6" s="27">
        <v>5</v>
      </c>
      <c r="F6" s="28">
        <v>6</v>
      </c>
      <c r="G6" s="27">
        <v>7</v>
      </c>
      <c r="H6" s="28">
        <v>8</v>
      </c>
      <c r="I6" s="27">
        <v>9</v>
      </c>
      <c r="J6" s="28">
        <v>10</v>
      </c>
      <c r="K6" s="27">
        <v>11</v>
      </c>
      <c r="L6" s="28">
        <v>12</v>
      </c>
      <c r="M6" s="293">
        <v>13</v>
      </c>
      <c r="N6" s="294"/>
      <c r="O6" s="294"/>
      <c r="P6" s="295"/>
      <c r="Q6" s="293">
        <v>14</v>
      </c>
      <c r="R6" s="294"/>
      <c r="S6" s="294"/>
      <c r="T6" s="295"/>
      <c r="U6" s="293">
        <v>15</v>
      </c>
      <c r="V6" s="294"/>
      <c r="W6" s="294"/>
      <c r="X6" s="295"/>
      <c r="Y6" s="293">
        <v>16</v>
      </c>
      <c r="Z6" s="294"/>
      <c r="AA6" s="294"/>
      <c r="AB6" s="295"/>
      <c r="AC6" s="293">
        <v>17</v>
      </c>
      <c r="AD6" s="294"/>
      <c r="AE6" s="294"/>
      <c r="AF6" s="295"/>
      <c r="AG6" s="293">
        <v>18</v>
      </c>
      <c r="AH6" s="294"/>
      <c r="AI6" s="294"/>
      <c r="AJ6" s="295"/>
      <c r="AK6" s="293">
        <v>19</v>
      </c>
      <c r="AL6" s="294"/>
      <c r="AM6" s="294"/>
      <c r="AN6" s="295"/>
      <c r="AO6" s="293">
        <v>20</v>
      </c>
      <c r="AP6" s="294"/>
      <c r="AQ6" s="294"/>
      <c r="AR6" s="295"/>
      <c r="AS6" s="293">
        <v>21</v>
      </c>
      <c r="AT6" s="294"/>
      <c r="AU6" s="294"/>
      <c r="AV6" s="295"/>
      <c r="AW6" s="293">
        <v>22</v>
      </c>
      <c r="AX6" s="294"/>
      <c r="AY6" s="294"/>
      <c r="AZ6" s="295"/>
      <c r="BA6" s="293">
        <v>23</v>
      </c>
      <c r="BB6" s="294"/>
      <c r="BC6" s="294"/>
      <c r="BD6" s="295"/>
      <c r="BE6" s="293">
        <v>24</v>
      </c>
      <c r="BF6" s="294"/>
      <c r="BG6" s="294"/>
      <c r="BH6" s="295"/>
      <c r="BI6" s="293">
        <v>25</v>
      </c>
      <c r="BJ6" s="294"/>
      <c r="BK6" s="294"/>
      <c r="BL6" s="295"/>
      <c r="BM6" s="293">
        <v>26</v>
      </c>
      <c r="BN6" s="294"/>
      <c r="BO6" s="294"/>
      <c r="BP6" s="295"/>
      <c r="BQ6" s="293">
        <v>27</v>
      </c>
      <c r="BR6" s="294"/>
      <c r="BS6" s="294"/>
      <c r="BT6" s="294"/>
      <c r="BU6" s="293">
        <v>28</v>
      </c>
      <c r="BV6" s="294"/>
      <c r="BW6" s="294"/>
      <c r="BX6" s="296"/>
    </row>
    <row r="7" spans="1:81" s="113" customFormat="1" ht="13.5" customHeight="1" x14ac:dyDescent="0.25">
      <c r="A7" s="297" t="s">
        <v>40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  <c r="BK7" s="298"/>
      <c r="BL7" s="298"/>
      <c r="BM7" s="298"/>
      <c r="BN7" s="298"/>
      <c r="BO7" s="298"/>
      <c r="BP7" s="298"/>
      <c r="BQ7" s="298"/>
      <c r="BR7" s="298"/>
      <c r="BS7" s="298"/>
      <c r="BT7" s="298"/>
      <c r="BU7" s="298"/>
      <c r="BV7" s="298"/>
      <c r="BW7" s="298"/>
      <c r="BX7" s="299"/>
    </row>
    <row r="8" spans="1:81" s="113" customFormat="1" ht="13.5" customHeight="1" x14ac:dyDescent="0.25">
      <c r="A8" s="300" t="s">
        <v>41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2"/>
    </row>
    <row r="9" spans="1:81" s="17" customFormat="1" ht="13.5" customHeight="1" x14ac:dyDescent="0.2">
      <c r="A9" s="114" t="s">
        <v>42</v>
      </c>
      <c r="B9" s="115" t="s">
        <v>248</v>
      </c>
      <c r="C9" s="116">
        <f>P9+T9+X9+AB9+AF9+AJ9+AN9+AR9+AV9+AZ9+BD9+BH9+BL9+BP9+BT9+BX9</f>
        <v>4</v>
      </c>
      <c r="D9" s="117">
        <f t="shared" ref="D9:D13" si="0">30*C9</f>
        <v>120</v>
      </c>
      <c r="E9" s="118">
        <f t="shared" ref="E9:E13" si="1">SUM(F9:H9)</f>
        <v>48</v>
      </c>
      <c r="F9" s="119">
        <f>(M9+Q9+U9+Y9+AO9+AC9+AG9+AK9+AO103+AS9+AW9+BA9+BE9+BI9+BM9+BQ9+BU9)*8</f>
        <v>32</v>
      </c>
      <c r="G9" s="119">
        <f>(N9+R9+V9+Z9+AD9+AH9+AL9+AP9+AT9+AX9+BB9+BF9+BJ9+BN9+BR9+BV9)*8</f>
        <v>16</v>
      </c>
      <c r="H9" s="119">
        <f>(O9+S9+W9+AA9+AE9+AU9+AI9+AM9+AQ9+AU103+AY9+BC9+BG9+BK9+BO9+BS9+BW9)*8</f>
        <v>0</v>
      </c>
      <c r="I9" s="120">
        <f t="shared" ref="I9:I13" si="2">D9-E9</f>
        <v>72</v>
      </c>
      <c r="J9" s="121"/>
      <c r="K9" s="269"/>
      <c r="L9" s="123">
        <v>2</v>
      </c>
      <c r="M9" s="124">
        <v>2</v>
      </c>
      <c r="N9" s="125">
        <v>1</v>
      </c>
      <c r="O9" s="125"/>
      <c r="P9" s="126">
        <v>2</v>
      </c>
      <c r="Q9" s="124">
        <v>2</v>
      </c>
      <c r="R9" s="125">
        <v>1</v>
      </c>
      <c r="S9" s="125"/>
      <c r="T9" s="126">
        <v>2</v>
      </c>
      <c r="U9" s="124"/>
      <c r="V9" s="125"/>
      <c r="W9" s="125"/>
      <c r="X9" s="126"/>
      <c r="Y9" s="124"/>
      <c r="Z9" s="125"/>
      <c r="AA9" s="125"/>
      <c r="AB9" s="126"/>
      <c r="AC9" s="124"/>
      <c r="AD9" s="125"/>
      <c r="AE9" s="125"/>
      <c r="AF9" s="126"/>
      <c r="AG9" s="124"/>
      <c r="AH9" s="125"/>
      <c r="AI9" s="125"/>
      <c r="AJ9" s="126"/>
      <c r="AK9" s="124"/>
      <c r="AL9" s="125"/>
      <c r="AM9" s="125"/>
      <c r="AN9" s="126"/>
      <c r="AO9" s="124"/>
      <c r="AP9" s="125"/>
      <c r="AQ9" s="125"/>
      <c r="AR9" s="126"/>
      <c r="AS9" s="124"/>
      <c r="AT9" s="125"/>
      <c r="AU9" s="125"/>
      <c r="AV9" s="126"/>
      <c r="AW9" s="124"/>
      <c r="AX9" s="125"/>
      <c r="AY9" s="125"/>
      <c r="AZ9" s="126"/>
      <c r="BA9" s="124"/>
      <c r="BB9" s="125"/>
      <c r="BC9" s="125"/>
      <c r="BD9" s="126"/>
      <c r="BE9" s="124"/>
      <c r="BF9" s="125"/>
      <c r="BG9" s="125"/>
      <c r="BH9" s="126"/>
      <c r="BI9" s="124"/>
      <c r="BJ9" s="125"/>
      <c r="BK9" s="125"/>
      <c r="BL9" s="126"/>
      <c r="BM9" s="124"/>
      <c r="BN9" s="125"/>
      <c r="BO9" s="125"/>
      <c r="BP9" s="126"/>
      <c r="BQ9" s="124"/>
      <c r="BR9" s="125"/>
      <c r="BS9" s="125"/>
      <c r="BT9" s="126"/>
      <c r="BU9" s="124"/>
      <c r="BV9" s="125"/>
      <c r="BW9" s="125"/>
      <c r="BX9" s="127"/>
    </row>
    <row r="10" spans="1:81" s="17" customFormat="1" ht="30" customHeight="1" x14ac:dyDescent="0.2">
      <c r="A10" s="114" t="s">
        <v>43</v>
      </c>
      <c r="B10" s="128" t="s">
        <v>44</v>
      </c>
      <c r="C10" s="116">
        <f>P10+T10+X10+AB10+AF10+AJ10+AN10+AR10+AV10+AZ10+BD10+BH10+BL10+BP10+BT10+BX10</f>
        <v>3</v>
      </c>
      <c r="D10" s="117">
        <f t="shared" si="0"/>
        <v>90</v>
      </c>
      <c r="E10" s="118">
        <f t="shared" si="1"/>
        <v>40</v>
      </c>
      <c r="F10" s="119">
        <f>(M10+Q10+U10+Y10+AO10+AC10+AG10+AK10+AO104+AS10+AW10+BA10+BE10+BI10+BM10+BQ10+BU10)*8</f>
        <v>16</v>
      </c>
      <c r="G10" s="119">
        <f t="shared" ref="G10:G13" si="3">(N10+R10+V10+Z10+AD10+AH10+AL10+AP10+AT10+AX10+BB10+BF10+BJ10+BN10+BR10+BV10)*8</f>
        <v>24</v>
      </c>
      <c r="H10" s="119">
        <f>(O10+S10+W10+AA10+AE10+AU10+AI10+AM10+AQ10+AU104+AY10+BC10+BG10+BK10+BO10+BS10+BW10)*8</f>
        <v>0</v>
      </c>
      <c r="I10" s="120">
        <f t="shared" si="2"/>
        <v>50</v>
      </c>
      <c r="J10" s="129"/>
      <c r="K10" s="270">
        <v>2</v>
      </c>
      <c r="L10" s="131"/>
      <c r="M10" s="132">
        <v>2</v>
      </c>
      <c r="N10" s="133">
        <v>1</v>
      </c>
      <c r="O10" s="133"/>
      <c r="P10" s="134">
        <v>2</v>
      </c>
      <c r="Q10" s="132"/>
      <c r="R10" s="133">
        <v>2</v>
      </c>
      <c r="S10" s="133"/>
      <c r="T10" s="134">
        <v>1</v>
      </c>
      <c r="U10" s="132"/>
      <c r="V10" s="133"/>
      <c r="W10" s="133"/>
      <c r="X10" s="134"/>
      <c r="Y10" s="132"/>
      <c r="Z10" s="133"/>
      <c r="AA10" s="133"/>
      <c r="AB10" s="134"/>
      <c r="AC10" s="132"/>
      <c r="AD10" s="133"/>
      <c r="AE10" s="133"/>
      <c r="AF10" s="134"/>
      <c r="AG10" s="132"/>
      <c r="AH10" s="133"/>
      <c r="AI10" s="133"/>
      <c r="AJ10" s="134"/>
      <c r="AK10" s="132"/>
      <c r="AL10" s="133"/>
      <c r="AM10" s="133"/>
      <c r="AN10" s="134"/>
      <c r="AO10" s="132"/>
      <c r="AP10" s="133"/>
      <c r="AQ10" s="133"/>
      <c r="AR10" s="134"/>
      <c r="AS10" s="132"/>
      <c r="AT10" s="133"/>
      <c r="AU10" s="133"/>
      <c r="AV10" s="134"/>
      <c r="AW10" s="132"/>
      <c r="AX10" s="133"/>
      <c r="AY10" s="133"/>
      <c r="AZ10" s="134"/>
      <c r="BA10" s="132"/>
      <c r="BB10" s="133"/>
      <c r="BC10" s="133"/>
      <c r="BD10" s="134"/>
      <c r="BE10" s="132"/>
      <c r="BF10" s="133"/>
      <c r="BG10" s="133"/>
      <c r="BH10" s="134"/>
      <c r="BI10" s="132"/>
      <c r="BJ10" s="133"/>
      <c r="BK10" s="133"/>
      <c r="BL10" s="134"/>
      <c r="BM10" s="132"/>
      <c r="BN10" s="133"/>
      <c r="BO10" s="133"/>
      <c r="BP10" s="134"/>
      <c r="BQ10" s="132"/>
      <c r="BR10" s="133"/>
      <c r="BS10" s="133"/>
      <c r="BT10" s="134"/>
      <c r="BU10" s="132"/>
      <c r="BV10" s="133"/>
      <c r="BW10" s="133"/>
      <c r="BX10" s="135"/>
    </row>
    <row r="11" spans="1:81" s="17" customFormat="1" ht="13.5" customHeight="1" x14ac:dyDescent="0.2">
      <c r="A11" s="114" t="s">
        <v>45</v>
      </c>
      <c r="B11" s="128" t="s">
        <v>46</v>
      </c>
      <c r="C11" s="116">
        <f>P11+T11+X11+AB11+AF11+AJ11+AN11+AR11+AV11+AZ11+BD11+BH11+BL11+BP11+BT11+BX11</f>
        <v>5</v>
      </c>
      <c r="D11" s="117">
        <f t="shared" si="0"/>
        <v>150</v>
      </c>
      <c r="E11" s="118">
        <f t="shared" si="1"/>
        <v>64</v>
      </c>
      <c r="F11" s="119">
        <f>(M11+Q11+U11+Y11+AO11+AC11+AG11+AK11+AO105+AS11+AW11+BA11+BE11+BI11+BM11+BQ11+BU11)*8</f>
        <v>40</v>
      </c>
      <c r="G11" s="119">
        <f t="shared" si="3"/>
        <v>24</v>
      </c>
      <c r="H11" s="119">
        <f>(O11+S11+W11+AA11+AE11+AU11+AI11+AM11+AQ11+AU105+AY11+BC11+BG11+BK11+BO11+BS11+BW11)*8</f>
        <v>0</v>
      </c>
      <c r="I11" s="120">
        <f t="shared" si="2"/>
        <v>86</v>
      </c>
      <c r="J11" s="121"/>
      <c r="K11" s="269"/>
      <c r="L11" s="123">
        <v>4</v>
      </c>
      <c r="M11" s="124"/>
      <c r="N11" s="125"/>
      <c r="O11" s="125"/>
      <c r="P11" s="126"/>
      <c r="Q11" s="124"/>
      <c r="R11" s="125"/>
      <c r="S11" s="125"/>
      <c r="T11" s="126"/>
      <c r="U11" s="124">
        <v>3</v>
      </c>
      <c r="V11" s="125">
        <v>2</v>
      </c>
      <c r="W11" s="125"/>
      <c r="X11" s="126">
        <v>3</v>
      </c>
      <c r="Y11" s="124">
        <v>2</v>
      </c>
      <c r="Z11" s="125">
        <v>1</v>
      </c>
      <c r="AA11" s="125"/>
      <c r="AB11" s="126">
        <v>2</v>
      </c>
      <c r="AC11" s="124"/>
      <c r="AD11" s="125"/>
      <c r="AE11" s="125"/>
      <c r="AF11" s="126"/>
      <c r="AG11" s="124"/>
      <c r="AH11" s="125"/>
      <c r="AI11" s="125"/>
      <c r="AJ11" s="126"/>
      <c r="AK11" s="124"/>
      <c r="AL11" s="125"/>
      <c r="AM11" s="125"/>
      <c r="AN11" s="126"/>
      <c r="AO11" s="124"/>
      <c r="AP11" s="125"/>
      <c r="AQ11" s="125"/>
      <c r="AR11" s="126"/>
      <c r="AS11" s="124"/>
      <c r="AT11" s="125"/>
      <c r="AU11" s="125"/>
      <c r="AV11" s="126"/>
      <c r="AW11" s="124"/>
      <c r="AX11" s="125"/>
      <c r="AY11" s="125"/>
      <c r="AZ11" s="126"/>
      <c r="BA11" s="124"/>
      <c r="BB11" s="125"/>
      <c r="BC11" s="125"/>
      <c r="BD11" s="126"/>
      <c r="BE11" s="124"/>
      <c r="BF11" s="125"/>
      <c r="BG11" s="125"/>
      <c r="BH11" s="126"/>
      <c r="BI11" s="124"/>
      <c r="BJ11" s="125"/>
      <c r="BK11" s="125"/>
      <c r="BL11" s="126"/>
      <c r="BM11" s="124"/>
      <c r="BN11" s="125"/>
      <c r="BO11" s="125"/>
      <c r="BP11" s="126"/>
      <c r="BQ11" s="124"/>
      <c r="BR11" s="125"/>
      <c r="BS11" s="125"/>
      <c r="BT11" s="126"/>
      <c r="BU11" s="124"/>
      <c r="BV11" s="125"/>
      <c r="BW11" s="125"/>
      <c r="BX11" s="127"/>
    </row>
    <row r="12" spans="1:81" s="17" customFormat="1" ht="13.5" customHeight="1" x14ac:dyDescent="0.2">
      <c r="A12" s="114" t="s">
        <v>47</v>
      </c>
      <c r="B12" s="128" t="s">
        <v>48</v>
      </c>
      <c r="C12" s="116">
        <f>P12+T12+X12+AB12+AF12+AJ12+AN12+AR12+AV12+AZ12+BD12+BH12+BL12+BP12+BT12+BX12</f>
        <v>6</v>
      </c>
      <c r="D12" s="117">
        <f t="shared" si="0"/>
        <v>180</v>
      </c>
      <c r="E12" s="118">
        <f t="shared" si="1"/>
        <v>96</v>
      </c>
      <c r="F12" s="119">
        <f>(M12+Q12+U12+Y12+AO12+AC12+AG12+AK12+AO106+AS12+AW12+BA12+BE12+BI12+BM12+BQ12+BU12)*8</f>
        <v>0</v>
      </c>
      <c r="G12" s="119">
        <f t="shared" si="3"/>
        <v>96</v>
      </c>
      <c r="H12" s="119">
        <f>(O12+S12+W12+AA12+AE12+AU12+AI12+AM12+AQ12+AU106+AY12+BC12+BG12+BK12+BO12+BS12+BW12)*8</f>
        <v>0</v>
      </c>
      <c r="I12" s="120">
        <f t="shared" si="2"/>
        <v>84</v>
      </c>
      <c r="J12" s="121"/>
      <c r="K12" s="269">
        <v>2.4</v>
      </c>
      <c r="L12" s="136"/>
      <c r="M12" s="124"/>
      <c r="N12" s="125">
        <v>4</v>
      </c>
      <c r="O12" s="125"/>
      <c r="P12" s="126">
        <v>2</v>
      </c>
      <c r="Q12" s="124"/>
      <c r="R12" s="125">
        <v>4</v>
      </c>
      <c r="S12" s="125"/>
      <c r="T12" s="126">
        <v>2</v>
      </c>
      <c r="U12" s="124"/>
      <c r="V12" s="125">
        <v>2</v>
      </c>
      <c r="W12" s="125"/>
      <c r="X12" s="126">
        <v>1</v>
      </c>
      <c r="Y12" s="124"/>
      <c r="Z12" s="125">
        <v>2</v>
      </c>
      <c r="AA12" s="125"/>
      <c r="AB12" s="126">
        <v>1</v>
      </c>
      <c r="AC12" s="124"/>
      <c r="AD12" s="125"/>
      <c r="AE12" s="125"/>
      <c r="AF12" s="126"/>
      <c r="AG12" s="124"/>
      <c r="AH12" s="125"/>
      <c r="AI12" s="125"/>
      <c r="AJ12" s="126"/>
      <c r="AK12" s="124"/>
      <c r="AL12" s="125"/>
      <c r="AM12" s="125"/>
      <c r="AN12" s="126"/>
      <c r="AO12" s="124"/>
      <c r="AP12" s="125"/>
      <c r="AQ12" s="125"/>
      <c r="AR12" s="126"/>
      <c r="AS12" s="124"/>
      <c r="AT12" s="125"/>
      <c r="AU12" s="125"/>
      <c r="AV12" s="126"/>
      <c r="AW12" s="124"/>
      <c r="AX12" s="125"/>
      <c r="AY12" s="125"/>
      <c r="AZ12" s="126"/>
      <c r="BA12" s="124"/>
      <c r="BB12" s="125"/>
      <c r="BC12" s="125"/>
      <c r="BD12" s="126"/>
      <c r="BE12" s="124"/>
      <c r="BF12" s="125"/>
      <c r="BG12" s="125"/>
      <c r="BH12" s="126"/>
      <c r="BI12" s="124"/>
      <c r="BJ12" s="125"/>
      <c r="BK12" s="125"/>
      <c r="BL12" s="126"/>
      <c r="BM12" s="124"/>
      <c r="BN12" s="125"/>
      <c r="BO12" s="125"/>
      <c r="BP12" s="126"/>
      <c r="BQ12" s="124"/>
      <c r="BR12" s="125"/>
      <c r="BS12" s="125"/>
      <c r="BT12" s="126"/>
      <c r="BU12" s="124"/>
      <c r="BV12" s="125"/>
      <c r="BW12" s="125"/>
      <c r="BX12" s="127"/>
    </row>
    <row r="13" spans="1:81" s="17" customFormat="1" ht="24.75" customHeight="1" thickBot="1" x14ac:dyDescent="0.25">
      <c r="A13" s="114" t="s">
        <v>49</v>
      </c>
      <c r="B13" s="137" t="s">
        <v>50</v>
      </c>
      <c r="C13" s="116">
        <f>P13+T13+X13+AB13+AF13+AJ13+AN13+AR13+AV13+AZ13+BD13+BH13+BL13+BP13+BT13+BX13</f>
        <v>8</v>
      </c>
      <c r="D13" s="117">
        <f t="shared" si="0"/>
        <v>240</v>
      </c>
      <c r="E13" s="118">
        <f t="shared" si="1"/>
        <v>128</v>
      </c>
      <c r="F13" s="119">
        <f>(M13+Q13+U13+Y13+AO13+AC13+AG13+AK13+AO107+AS13+AW13+BA13+BE13+BI13+BM13+BQ13+BU13)*8</f>
        <v>0</v>
      </c>
      <c r="G13" s="119">
        <f t="shared" si="3"/>
        <v>128</v>
      </c>
      <c r="H13" s="119">
        <f>(O13+S13+W13+AA13+AE13+AU13+AI13+AM13+AQ13+AU107+AY13+BC13+BG13+BK13+BO13+BS13+BW13)*8</f>
        <v>0</v>
      </c>
      <c r="I13" s="120">
        <f t="shared" si="2"/>
        <v>112</v>
      </c>
      <c r="J13" s="138"/>
      <c r="K13" s="271" t="s">
        <v>249</v>
      </c>
      <c r="L13" s="139"/>
      <c r="M13" s="140"/>
      <c r="N13" s="141">
        <v>2</v>
      </c>
      <c r="O13" s="141"/>
      <c r="P13" s="142">
        <v>1</v>
      </c>
      <c r="Q13" s="140"/>
      <c r="R13" s="141">
        <v>2</v>
      </c>
      <c r="S13" s="141"/>
      <c r="T13" s="142">
        <v>1</v>
      </c>
      <c r="U13" s="140"/>
      <c r="V13" s="141">
        <v>2</v>
      </c>
      <c r="W13" s="141"/>
      <c r="X13" s="142">
        <v>1</v>
      </c>
      <c r="Y13" s="140"/>
      <c r="Z13" s="141">
        <v>2</v>
      </c>
      <c r="AA13" s="141"/>
      <c r="AB13" s="142">
        <v>1</v>
      </c>
      <c r="AC13" s="140"/>
      <c r="AD13" s="141">
        <v>2</v>
      </c>
      <c r="AE13" s="141"/>
      <c r="AF13" s="142">
        <v>1</v>
      </c>
      <c r="AG13" s="140"/>
      <c r="AH13" s="141">
        <v>2</v>
      </c>
      <c r="AI13" s="141"/>
      <c r="AJ13" s="142">
        <v>1</v>
      </c>
      <c r="AK13" s="140"/>
      <c r="AL13" s="141">
        <v>2</v>
      </c>
      <c r="AM13" s="141"/>
      <c r="AN13" s="142">
        <v>1</v>
      </c>
      <c r="AO13" s="140"/>
      <c r="AP13" s="141">
        <v>2</v>
      </c>
      <c r="AQ13" s="141"/>
      <c r="AR13" s="142">
        <v>1</v>
      </c>
      <c r="AS13" s="140"/>
      <c r="AT13" s="141"/>
      <c r="AU13" s="141"/>
      <c r="AV13" s="142"/>
      <c r="AW13" s="140"/>
      <c r="AX13" s="141"/>
      <c r="AY13" s="141"/>
      <c r="AZ13" s="142"/>
      <c r="BA13" s="140"/>
      <c r="BB13" s="141"/>
      <c r="BC13" s="141"/>
      <c r="BD13" s="142"/>
      <c r="BE13" s="140"/>
      <c r="BF13" s="141"/>
      <c r="BG13" s="141"/>
      <c r="BH13" s="142"/>
      <c r="BI13" s="140"/>
      <c r="BJ13" s="141"/>
      <c r="BK13" s="141"/>
      <c r="BL13" s="142"/>
      <c r="BM13" s="140"/>
      <c r="BN13" s="141"/>
      <c r="BO13" s="141"/>
      <c r="BP13" s="142"/>
      <c r="BQ13" s="140"/>
      <c r="BR13" s="141"/>
      <c r="BS13" s="141"/>
      <c r="BT13" s="142"/>
      <c r="BU13" s="140"/>
      <c r="BV13" s="141"/>
      <c r="BW13" s="141"/>
      <c r="BX13" s="143"/>
    </row>
    <row r="14" spans="1:81" s="150" customFormat="1" ht="13.5" customHeight="1" thickBot="1" x14ac:dyDescent="0.25">
      <c r="A14" s="144"/>
      <c r="B14" s="145" t="s">
        <v>51</v>
      </c>
      <c r="C14" s="146">
        <f t="shared" ref="C14:I14" si="4">SUM(C9:C13)</f>
        <v>26</v>
      </c>
      <c r="D14" s="147">
        <f t="shared" si="4"/>
        <v>780</v>
      </c>
      <c r="E14" s="147">
        <f t="shared" si="4"/>
        <v>376</v>
      </c>
      <c r="F14" s="147">
        <f t="shared" si="4"/>
        <v>88</v>
      </c>
      <c r="G14" s="147">
        <f t="shared" si="4"/>
        <v>288</v>
      </c>
      <c r="H14" s="147">
        <f t="shared" si="4"/>
        <v>0</v>
      </c>
      <c r="I14" s="148">
        <f t="shared" si="4"/>
        <v>404</v>
      </c>
      <c r="J14" s="233">
        <v>0</v>
      </c>
      <c r="K14" s="282">
        <v>7</v>
      </c>
      <c r="L14" s="283">
        <v>2</v>
      </c>
      <c r="M14" s="149">
        <f t="shared" ref="M14:BX14" si="5">SUM(M9:M13)</f>
        <v>4</v>
      </c>
      <c r="N14" s="147">
        <f t="shared" si="5"/>
        <v>8</v>
      </c>
      <c r="O14" s="147">
        <f t="shared" si="5"/>
        <v>0</v>
      </c>
      <c r="P14" s="148">
        <f t="shared" si="5"/>
        <v>7</v>
      </c>
      <c r="Q14" s="149">
        <f t="shared" si="5"/>
        <v>2</v>
      </c>
      <c r="R14" s="147">
        <f t="shared" si="5"/>
        <v>9</v>
      </c>
      <c r="S14" s="147">
        <f t="shared" si="5"/>
        <v>0</v>
      </c>
      <c r="T14" s="148">
        <f t="shared" si="5"/>
        <v>6</v>
      </c>
      <c r="U14" s="149">
        <f t="shared" si="5"/>
        <v>3</v>
      </c>
      <c r="V14" s="147">
        <f t="shared" si="5"/>
        <v>6</v>
      </c>
      <c r="W14" s="147">
        <f t="shared" si="5"/>
        <v>0</v>
      </c>
      <c r="X14" s="148">
        <f t="shared" si="5"/>
        <v>5</v>
      </c>
      <c r="Y14" s="149">
        <f t="shared" si="5"/>
        <v>2</v>
      </c>
      <c r="Z14" s="147">
        <f t="shared" si="5"/>
        <v>5</v>
      </c>
      <c r="AA14" s="147">
        <f t="shared" si="5"/>
        <v>0</v>
      </c>
      <c r="AB14" s="148">
        <f t="shared" si="5"/>
        <v>4</v>
      </c>
      <c r="AC14" s="149">
        <f t="shared" si="5"/>
        <v>0</v>
      </c>
      <c r="AD14" s="147">
        <f t="shared" si="5"/>
        <v>2</v>
      </c>
      <c r="AE14" s="147">
        <f t="shared" si="5"/>
        <v>0</v>
      </c>
      <c r="AF14" s="148">
        <f t="shared" si="5"/>
        <v>1</v>
      </c>
      <c r="AG14" s="149">
        <f t="shared" si="5"/>
        <v>0</v>
      </c>
      <c r="AH14" s="147">
        <f t="shared" si="5"/>
        <v>2</v>
      </c>
      <c r="AI14" s="147">
        <f t="shared" si="5"/>
        <v>0</v>
      </c>
      <c r="AJ14" s="148">
        <f t="shared" si="5"/>
        <v>1</v>
      </c>
      <c r="AK14" s="149">
        <f t="shared" si="5"/>
        <v>0</v>
      </c>
      <c r="AL14" s="147">
        <f t="shared" si="5"/>
        <v>2</v>
      </c>
      <c r="AM14" s="147">
        <f t="shared" si="5"/>
        <v>0</v>
      </c>
      <c r="AN14" s="148">
        <f t="shared" si="5"/>
        <v>1</v>
      </c>
      <c r="AO14" s="149">
        <f t="shared" si="5"/>
        <v>0</v>
      </c>
      <c r="AP14" s="147">
        <f t="shared" si="5"/>
        <v>2</v>
      </c>
      <c r="AQ14" s="147">
        <f t="shared" si="5"/>
        <v>0</v>
      </c>
      <c r="AR14" s="148">
        <f t="shared" si="5"/>
        <v>1</v>
      </c>
      <c r="AS14" s="149">
        <f t="shared" si="5"/>
        <v>0</v>
      </c>
      <c r="AT14" s="147">
        <f t="shared" si="5"/>
        <v>0</v>
      </c>
      <c r="AU14" s="147">
        <f t="shared" si="5"/>
        <v>0</v>
      </c>
      <c r="AV14" s="148">
        <f t="shared" si="5"/>
        <v>0</v>
      </c>
      <c r="AW14" s="149">
        <f t="shared" si="5"/>
        <v>0</v>
      </c>
      <c r="AX14" s="147">
        <f t="shared" si="5"/>
        <v>0</v>
      </c>
      <c r="AY14" s="147">
        <f t="shared" si="5"/>
        <v>0</v>
      </c>
      <c r="AZ14" s="148">
        <f t="shared" si="5"/>
        <v>0</v>
      </c>
      <c r="BA14" s="149">
        <f t="shared" si="5"/>
        <v>0</v>
      </c>
      <c r="BB14" s="147">
        <f t="shared" si="5"/>
        <v>0</v>
      </c>
      <c r="BC14" s="147">
        <f t="shared" si="5"/>
        <v>0</v>
      </c>
      <c r="BD14" s="148">
        <f t="shared" si="5"/>
        <v>0</v>
      </c>
      <c r="BE14" s="149">
        <f t="shared" si="5"/>
        <v>0</v>
      </c>
      <c r="BF14" s="147">
        <f t="shared" si="5"/>
        <v>0</v>
      </c>
      <c r="BG14" s="147">
        <f t="shared" si="5"/>
        <v>0</v>
      </c>
      <c r="BH14" s="148">
        <f t="shared" si="5"/>
        <v>0</v>
      </c>
      <c r="BI14" s="149">
        <f t="shared" si="5"/>
        <v>0</v>
      </c>
      <c r="BJ14" s="147">
        <f t="shared" si="5"/>
        <v>0</v>
      </c>
      <c r="BK14" s="147">
        <f t="shared" si="5"/>
        <v>0</v>
      </c>
      <c r="BL14" s="148">
        <f t="shared" si="5"/>
        <v>0</v>
      </c>
      <c r="BM14" s="149">
        <f t="shared" si="5"/>
        <v>0</v>
      </c>
      <c r="BN14" s="147">
        <f t="shared" si="5"/>
        <v>0</v>
      </c>
      <c r="BO14" s="147">
        <f t="shared" si="5"/>
        <v>0</v>
      </c>
      <c r="BP14" s="148">
        <f t="shared" si="5"/>
        <v>0</v>
      </c>
      <c r="BQ14" s="149">
        <f t="shared" si="5"/>
        <v>0</v>
      </c>
      <c r="BR14" s="147">
        <f t="shared" si="5"/>
        <v>0</v>
      </c>
      <c r="BS14" s="147">
        <f t="shared" si="5"/>
        <v>0</v>
      </c>
      <c r="BT14" s="148">
        <f t="shared" si="5"/>
        <v>0</v>
      </c>
      <c r="BU14" s="149">
        <f t="shared" si="5"/>
        <v>0</v>
      </c>
      <c r="BV14" s="147">
        <f t="shared" si="5"/>
        <v>0</v>
      </c>
      <c r="BW14" s="147">
        <f t="shared" si="5"/>
        <v>0</v>
      </c>
      <c r="BX14" s="148">
        <f t="shared" si="5"/>
        <v>0</v>
      </c>
      <c r="CA14" s="17"/>
      <c r="CB14" s="17"/>
      <c r="CC14" s="17"/>
    </row>
    <row r="15" spans="1:81" s="150" customFormat="1" ht="13.5" customHeight="1" x14ac:dyDescent="0.2">
      <c r="A15" s="151" t="s">
        <v>52</v>
      </c>
      <c r="B15" s="152"/>
      <c r="C15" s="153"/>
      <c r="D15" s="154"/>
      <c r="E15" s="154"/>
      <c r="F15" s="154"/>
      <c r="G15" s="154"/>
      <c r="H15" s="154"/>
      <c r="I15" s="154"/>
      <c r="J15" s="155"/>
      <c r="K15" s="272"/>
      <c r="L15" s="156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CA15" s="17"/>
      <c r="CB15" s="17"/>
      <c r="CC15" s="17"/>
    </row>
    <row r="16" spans="1:81" s="17" customFormat="1" ht="13.5" customHeight="1" x14ac:dyDescent="0.2">
      <c r="A16" s="114" t="s">
        <v>53</v>
      </c>
      <c r="B16" s="157" t="s">
        <v>54</v>
      </c>
      <c r="C16" s="158">
        <f t="shared" ref="C16:C21" si="6">P16+T16+X16+AB16+AF16+AJ16+AN16+AR16+AV16+AZ16+BD16+BH16+BL16+BP16+BT16+BX16</f>
        <v>4</v>
      </c>
      <c r="D16" s="159">
        <f t="shared" ref="D16:D21" si="7">30*C16</f>
        <v>120</v>
      </c>
      <c r="E16" s="119">
        <f t="shared" ref="E16:E21" si="8">SUM(F16:H16)</f>
        <v>32</v>
      </c>
      <c r="F16" s="119">
        <f t="shared" ref="F16:F21" si="9">(M16+Q16+U16+Y16+AO16+AC16+AG16+AK16+AO110+AS16+AW16+BA16+BE16+BI16+BM16+BQ16+BU16)*8</f>
        <v>16</v>
      </c>
      <c r="G16" s="119">
        <f>(N16+R16+V16+Z16+AD16+AH16+AL16+AP16+AT16+AX16+BB16+BF16+BJ16+BN16+BR16+BV16)*8</f>
        <v>16</v>
      </c>
      <c r="H16" s="119">
        <f t="shared" ref="H16:H21" si="10">(O16+S16+W16+AA16+AE16+AU16+AI16+AM16+AQ16+AU110+AY16+BC16+BG16+BK16+BO16+BS16+BW16)*8</f>
        <v>0</v>
      </c>
      <c r="I16" s="160">
        <f t="shared" ref="I16:I21" si="11">D16-E16</f>
        <v>88</v>
      </c>
      <c r="J16" s="161"/>
      <c r="K16" s="270">
        <v>3</v>
      </c>
      <c r="L16" s="162"/>
      <c r="M16" s="132"/>
      <c r="N16" s="133"/>
      <c r="O16" s="133"/>
      <c r="P16" s="134"/>
      <c r="Q16" s="132"/>
      <c r="R16" s="133"/>
      <c r="S16" s="133"/>
      <c r="T16" s="134"/>
      <c r="U16" s="132">
        <v>2</v>
      </c>
      <c r="V16" s="133">
        <v>2</v>
      </c>
      <c r="W16" s="133"/>
      <c r="X16" s="134">
        <v>4</v>
      </c>
      <c r="Y16" s="132"/>
      <c r="Z16" s="133"/>
      <c r="AA16" s="133"/>
      <c r="AB16" s="134"/>
      <c r="AC16" s="132"/>
      <c r="AD16" s="133"/>
      <c r="AE16" s="133"/>
      <c r="AF16" s="134"/>
      <c r="AG16" s="132"/>
      <c r="AH16" s="133"/>
      <c r="AI16" s="133"/>
      <c r="AJ16" s="134"/>
      <c r="AK16" s="132"/>
      <c r="AL16" s="133"/>
      <c r="AM16" s="133"/>
      <c r="AN16" s="134"/>
      <c r="AO16" s="132"/>
      <c r="AP16" s="133"/>
      <c r="AQ16" s="133"/>
      <c r="AR16" s="134"/>
      <c r="AS16" s="132"/>
      <c r="AT16" s="133"/>
      <c r="AU16" s="133"/>
      <c r="AV16" s="134"/>
      <c r="AW16" s="132"/>
      <c r="AX16" s="133"/>
      <c r="AY16" s="133"/>
      <c r="AZ16" s="134"/>
      <c r="BA16" s="132"/>
      <c r="BB16" s="133"/>
      <c r="BC16" s="133"/>
      <c r="BD16" s="134"/>
      <c r="BE16" s="132"/>
      <c r="BF16" s="133"/>
      <c r="BG16" s="133"/>
      <c r="BH16" s="134"/>
      <c r="BI16" s="132"/>
      <c r="BJ16" s="133"/>
      <c r="BK16" s="133"/>
      <c r="BL16" s="134"/>
      <c r="BM16" s="132"/>
      <c r="BN16" s="133"/>
      <c r="BO16" s="133"/>
      <c r="BP16" s="134"/>
      <c r="BQ16" s="132"/>
      <c r="BR16" s="133"/>
      <c r="BS16" s="133"/>
      <c r="BT16" s="134"/>
      <c r="BU16" s="132"/>
      <c r="BV16" s="133"/>
      <c r="BW16" s="133"/>
      <c r="BX16" s="135"/>
    </row>
    <row r="17" spans="1:76" s="17" customFormat="1" ht="13.5" customHeight="1" x14ac:dyDescent="0.2">
      <c r="A17" s="114" t="s">
        <v>55</v>
      </c>
      <c r="B17" s="157" t="s">
        <v>56</v>
      </c>
      <c r="C17" s="116">
        <f t="shared" si="6"/>
        <v>4</v>
      </c>
      <c r="D17" s="117">
        <f t="shared" si="7"/>
        <v>120</v>
      </c>
      <c r="E17" s="118">
        <f t="shared" si="8"/>
        <v>32</v>
      </c>
      <c r="F17" s="119">
        <f t="shared" si="9"/>
        <v>16</v>
      </c>
      <c r="G17" s="119">
        <f t="shared" ref="G17:G21" si="12">(N17+R17+V17+Z17+AD17+AH17+AL17+AP17+AT17+AX17+BB17+BF17+BJ17+BN17+BR17+BV17)*8</f>
        <v>16</v>
      </c>
      <c r="H17" s="119">
        <f t="shared" si="10"/>
        <v>0</v>
      </c>
      <c r="I17" s="120">
        <f t="shared" si="11"/>
        <v>88</v>
      </c>
      <c r="J17" s="129"/>
      <c r="K17" s="270">
        <v>4</v>
      </c>
      <c r="L17" s="162"/>
      <c r="M17" s="163"/>
      <c r="N17" s="164"/>
      <c r="O17" s="164"/>
      <c r="P17" s="165"/>
      <c r="Q17" s="163"/>
      <c r="R17" s="164"/>
      <c r="S17" s="164"/>
      <c r="T17" s="165"/>
      <c r="U17" s="132"/>
      <c r="V17" s="133"/>
      <c r="W17" s="133"/>
      <c r="X17" s="134"/>
      <c r="Y17" s="132">
        <v>2</v>
      </c>
      <c r="Z17" s="133">
        <v>2</v>
      </c>
      <c r="AA17" s="133"/>
      <c r="AB17" s="134">
        <v>4</v>
      </c>
      <c r="AC17" s="163"/>
      <c r="AD17" s="164"/>
      <c r="AE17" s="164"/>
      <c r="AF17" s="165"/>
      <c r="AG17" s="163"/>
      <c r="AH17" s="164"/>
      <c r="AI17" s="164"/>
      <c r="AJ17" s="165"/>
      <c r="AK17" s="163"/>
      <c r="AL17" s="164"/>
      <c r="AM17" s="164"/>
      <c r="AN17" s="165"/>
      <c r="AO17" s="163"/>
      <c r="AP17" s="164"/>
      <c r="AQ17" s="164"/>
      <c r="AR17" s="165"/>
      <c r="AS17" s="163"/>
      <c r="AT17" s="164"/>
      <c r="AU17" s="164"/>
      <c r="AV17" s="165"/>
      <c r="AW17" s="163"/>
      <c r="AX17" s="164"/>
      <c r="AY17" s="164"/>
      <c r="AZ17" s="165"/>
      <c r="BA17" s="163"/>
      <c r="BB17" s="164"/>
      <c r="BC17" s="164"/>
      <c r="BD17" s="165"/>
      <c r="BE17" s="163"/>
      <c r="BF17" s="164"/>
      <c r="BG17" s="164"/>
      <c r="BH17" s="165"/>
      <c r="BI17" s="163"/>
      <c r="BJ17" s="164"/>
      <c r="BK17" s="164"/>
      <c r="BL17" s="165"/>
      <c r="BM17" s="163"/>
      <c r="BN17" s="164"/>
      <c r="BO17" s="164"/>
      <c r="BP17" s="165"/>
      <c r="BQ17" s="163"/>
      <c r="BR17" s="164"/>
      <c r="BS17" s="164"/>
      <c r="BT17" s="165"/>
      <c r="BU17" s="163"/>
      <c r="BV17" s="164"/>
      <c r="BW17" s="164"/>
      <c r="BX17" s="166"/>
    </row>
    <row r="18" spans="1:76" s="17" customFormat="1" ht="13.5" customHeight="1" x14ac:dyDescent="0.2">
      <c r="A18" s="114" t="s">
        <v>57</v>
      </c>
      <c r="B18" s="157" t="s">
        <v>58</v>
      </c>
      <c r="C18" s="116">
        <f t="shared" si="6"/>
        <v>4</v>
      </c>
      <c r="D18" s="117">
        <f t="shared" si="7"/>
        <v>120</v>
      </c>
      <c r="E18" s="118">
        <f t="shared" si="8"/>
        <v>32</v>
      </c>
      <c r="F18" s="119">
        <f t="shared" si="9"/>
        <v>16</v>
      </c>
      <c r="G18" s="119">
        <f t="shared" si="12"/>
        <v>16</v>
      </c>
      <c r="H18" s="119">
        <f t="shared" si="10"/>
        <v>0</v>
      </c>
      <c r="I18" s="120">
        <f t="shared" si="11"/>
        <v>88</v>
      </c>
      <c r="J18" s="167"/>
      <c r="K18" s="270">
        <v>7</v>
      </c>
      <c r="L18" s="162"/>
      <c r="M18" s="168"/>
      <c r="N18" s="169"/>
      <c r="O18" s="169"/>
      <c r="P18" s="170"/>
      <c r="Q18" s="168"/>
      <c r="R18" s="169"/>
      <c r="S18" s="169"/>
      <c r="T18" s="170"/>
      <c r="U18" s="168"/>
      <c r="V18" s="169"/>
      <c r="W18" s="169"/>
      <c r="X18" s="170"/>
      <c r="Y18" s="168"/>
      <c r="Z18" s="169"/>
      <c r="AA18" s="169"/>
      <c r="AB18" s="170"/>
      <c r="AC18" s="171"/>
      <c r="AD18" s="172"/>
      <c r="AE18" s="172"/>
      <c r="AF18" s="173"/>
      <c r="AG18" s="171"/>
      <c r="AH18" s="172"/>
      <c r="AI18" s="172"/>
      <c r="AJ18" s="173"/>
      <c r="AK18" s="168">
        <v>2</v>
      </c>
      <c r="AL18" s="169">
        <v>2</v>
      </c>
      <c r="AM18" s="169"/>
      <c r="AN18" s="170">
        <v>4</v>
      </c>
      <c r="AO18" s="168"/>
      <c r="AP18" s="169"/>
      <c r="AQ18" s="169"/>
      <c r="AR18" s="170"/>
      <c r="AS18" s="168"/>
      <c r="AT18" s="169"/>
      <c r="AU18" s="169"/>
      <c r="AV18" s="170"/>
      <c r="AW18" s="168"/>
      <c r="AX18" s="169"/>
      <c r="AY18" s="169"/>
      <c r="AZ18" s="170"/>
      <c r="BA18" s="168"/>
      <c r="BB18" s="169"/>
      <c r="BC18" s="169"/>
      <c r="BD18" s="170"/>
      <c r="BE18" s="168"/>
      <c r="BF18" s="169"/>
      <c r="BG18" s="169"/>
      <c r="BH18" s="170"/>
      <c r="BI18" s="168"/>
      <c r="BJ18" s="169"/>
      <c r="BK18" s="169"/>
      <c r="BL18" s="170"/>
      <c r="BM18" s="168"/>
      <c r="BN18" s="169"/>
      <c r="BO18" s="169"/>
      <c r="BP18" s="170"/>
      <c r="BQ18" s="168"/>
      <c r="BR18" s="169"/>
      <c r="BS18" s="169"/>
      <c r="BT18" s="174"/>
      <c r="BU18" s="168"/>
      <c r="BV18" s="169"/>
      <c r="BW18" s="169"/>
      <c r="BX18" s="174"/>
    </row>
    <row r="19" spans="1:76" s="17" customFormat="1" ht="13.5" customHeight="1" x14ac:dyDescent="0.2">
      <c r="A19" s="114" t="s">
        <v>59</v>
      </c>
      <c r="B19" s="157" t="s">
        <v>60</v>
      </c>
      <c r="C19" s="116">
        <f t="shared" si="6"/>
        <v>4</v>
      </c>
      <c r="D19" s="117">
        <f t="shared" si="7"/>
        <v>120</v>
      </c>
      <c r="E19" s="118">
        <f t="shared" si="8"/>
        <v>32</v>
      </c>
      <c r="F19" s="119">
        <f t="shared" si="9"/>
        <v>16</v>
      </c>
      <c r="G19" s="119">
        <f t="shared" si="12"/>
        <v>16</v>
      </c>
      <c r="H19" s="119">
        <f t="shared" si="10"/>
        <v>0</v>
      </c>
      <c r="I19" s="120">
        <f t="shared" si="11"/>
        <v>88</v>
      </c>
      <c r="J19" s="167"/>
      <c r="K19" s="273">
        <v>11</v>
      </c>
      <c r="L19" s="176"/>
      <c r="M19" s="171"/>
      <c r="N19" s="172"/>
      <c r="O19" s="172"/>
      <c r="P19" s="173"/>
      <c r="Q19" s="171"/>
      <c r="R19" s="172"/>
      <c r="S19" s="172"/>
      <c r="T19" s="173"/>
      <c r="U19" s="171"/>
      <c r="V19" s="172"/>
      <c r="W19" s="172"/>
      <c r="X19" s="173"/>
      <c r="Y19" s="171"/>
      <c r="Z19" s="172"/>
      <c r="AA19" s="172"/>
      <c r="AB19" s="173"/>
      <c r="AC19" s="171"/>
      <c r="AD19" s="172"/>
      <c r="AE19" s="172"/>
      <c r="AF19" s="173"/>
      <c r="AG19" s="171"/>
      <c r="AH19" s="172"/>
      <c r="AI19" s="172"/>
      <c r="AJ19" s="173"/>
      <c r="AK19" s="171"/>
      <c r="AL19" s="172"/>
      <c r="AM19" s="172"/>
      <c r="AN19" s="173"/>
      <c r="AO19" s="171"/>
      <c r="AP19" s="172"/>
      <c r="AQ19" s="172"/>
      <c r="AR19" s="173"/>
      <c r="AS19" s="171"/>
      <c r="AT19" s="172"/>
      <c r="AU19" s="172"/>
      <c r="AV19" s="173"/>
      <c r="AW19" s="171"/>
      <c r="AX19" s="172"/>
      <c r="AY19" s="172"/>
      <c r="AZ19" s="173"/>
      <c r="BA19" s="171">
        <v>2</v>
      </c>
      <c r="BB19" s="172">
        <v>2</v>
      </c>
      <c r="BC19" s="172"/>
      <c r="BD19" s="173">
        <v>4</v>
      </c>
      <c r="BE19" s="171"/>
      <c r="BF19" s="172"/>
      <c r="BG19" s="172"/>
      <c r="BH19" s="173"/>
      <c r="BI19" s="171"/>
      <c r="BJ19" s="172"/>
      <c r="BK19" s="172"/>
      <c r="BL19" s="173"/>
      <c r="BM19" s="171"/>
      <c r="BN19" s="172"/>
      <c r="BO19" s="172"/>
      <c r="BP19" s="173"/>
      <c r="BQ19" s="171"/>
      <c r="BR19" s="172"/>
      <c r="BS19" s="172"/>
      <c r="BT19" s="177"/>
      <c r="BU19" s="171"/>
      <c r="BV19" s="172"/>
      <c r="BW19" s="172"/>
      <c r="BX19" s="177"/>
    </row>
    <row r="20" spans="1:76" s="17" customFormat="1" ht="13.5" customHeight="1" x14ac:dyDescent="0.2">
      <c r="A20" s="114" t="s">
        <v>61</v>
      </c>
      <c r="B20" s="157" t="s">
        <v>62</v>
      </c>
      <c r="C20" s="116">
        <f t="shared" si="6"/>
        <v>4</v>
      </c>
      <c r="D20" s="117">
        <f t="shared" si="7"/>
        <v>120</v>
      </c>
      <c r="E20" s="118">
        <f t="shared" si="8"/>
        <v>32</v>
      </c>
      <c r="F20" s="119">
        <f t="shared" si="9"/>
        <v>16</v>
      </c>
      <c r="G20" s="119">
        <f t="shared" si="12"/>
        <v>16</v>
      </c>
      <c r="H20" s="119">
        <f t="shared" si="10"/>
        <v>0</v>
      </c>
      <c r="I20" s="120">
        <f t="shared" si="11"/>
        <v>88</v>
      </c>
      <c r="J20" s="167"/>
      <c r="K20" s="274">
        <v>14</v>
      </c>
      <c r="L20" s="178"/>
      <c r="M20" s="179"/>
      <c r="N20" s="180"/>
      <c r="O20" s="180"/>
      <c r="P20" s="181"/>
      <c r="Q20" s="179"/>
      <c r="R20" s="180"/>
      <c r="S20" s="180"/>
      <c r="T20" s="181"/>
      <c r="U20" s="179"/>
      <c r="V20" s="180"/>
      <c r="W20" s="180"/>
      <c r="X20" s="181"/>
      <c r="Y20" s="179"/>
      <c r="Z20" s="180"/>
      <c r="AA20" s="180"/>
      <c r="AB20" s="181"/>
      <c r="AC20" s="179"/>
      <c r="AD20" s="180"/>
      <c r="AE20" s="180"/>
      <c r="AF20" s="181"/>
      <c r="AG20" s="179"/>
      <c r="AH20" s="180"/>
      <c r="AI20" s="180"/>
      <c r="AJ20" s="181"/>
      <c r="AK20" s="179"/>
      <c r="AL20" s="180"/>
      <c r="AM20" s="180"/>
      <c r="AN20" s="181"/>
      <c r="AO20" s="179"/>
      <c r="AP20" s="180"/>
      <c r="AQ20" s="180"/>
      <c r="AR20" s="181"/>
      <c r="AS20" s="179"/>
      <c r="AT20" s="180"/>
      <c r="AU20" s="180"/>
      <c r="AV20" s="181"/>
      <c r="AW20" s="179"/>
      <c r="AX20" s="180"/>
      <c r="AY20" s="180"/>
      <c r="AZ20" s="181"/>
      <c r="BA20" s="179"/>
      <c r="BB20" s="180"/>
      <c r="BC20" s="180"/>
      <c r="BD20" s="181"/>
      <c r="BE20" s="179"/>
      <c r="BF20" s="180"/>
      <c r="BG20" s="180"/>
      <c r="BH20" s="181"/>
      <c r="BI20" s="179"/>
      <c r="BJ20" s="180"/>
      <c r="BK20" s="180"/>
      <c r="BL20" s="181"/>
      <c r="BM20" s="132">
        <v>2</v>
      </c>
      <c r="BN20" s="133">
        <v>2</v>
      </c>
      <c r="BO20" s="133"/>
      <c r="BP20" s="134">
        <v>4</v>
      </c>
      <c r="BQ20" s="132"/>
      <c r="BR20" s="133"/>
      <c r="BS20" s="133"/>
      <c r="BT20" s="134"/>
      <c r="BU20" s="179"/>
      <c r="BV20" s="180"/>
      <c r="BW20" s="180"/>
      <c r="BX20" s="182"/>
    </row>
    <row r="21" spans="1:76" s="17" customFormat="1" ht="13.5" customHeight="1" thickBot="1" x14ac:dyDescent="0.25">
      <c r="A21" s="114" t="s">
        <v>63</v>
      </c>
      <c r="B21" s="157" t="s">
        <v>64</v>
      </c>
      <c r="C21" s="116">
        <f t="shared" si="6"/>
        <v>4</v>
      </c>
      <c r="D21" s="117">
        <f t="shared" si="7"/>
        <v>120</v>
      </c>
      <c r="E21" s="118">
        <f t="shared" si="8"/>
        <v>32</v>
      </c>
      <c r="F21" s="119">
        <f t="shared" si="9"/>
        <v>16</v>
      </c>
      <c r="G21" s="119">
        <f t="shared" si="12"/>
        <v>16</v>
      </c>
      <c r="H21" s="119">
        <f t="shared" si="10"/>
        <v>0</v>
      </c>
      <c r="I21" s="120">
        <f t="shared" si="11"/>
        <v>88</v>
      </c>
      <c r="J21" s="183"/>
      <c r="K21" s="275">
        <v>15</v>
      </c>
      <c r="L21" s="184"/>
      <c r="M21" s="185"/>
      <c r="N21" s="186"/>
      <c r="O21" s="186"/>
      <c r="P21" s="187"/>
      <c r="Q21" s="188"/>
      <c r="R21" s="189"/>
      <c r="S21" s="189"/>
      <c r="T21" s="190"/>
      <c r="U21" s="188"/>
      <c r="V21" s="189"/>
      <c r="W21" s="189"/>
      <c r="X21" s="190"/>
      <c r="Y21" s="188"/>
      <c r="Z21" s="189"/>
      <c r="AA21" s="189"/>
      <c r="AB21" s="190"/>
      <c r="AC21" s="188"/>
      <c r="AD21" s="189"/>
      <c r="AE21" s="189"/>
      <c r="AF21" s="190"/>
      <c r="AG21" s="188"/>
      <c r="AH21" s="189"/>
      <c r="AI21" s="189"/>
      <c r="AJ21" s="190"/>
      <c r="AK21" s="179"/>
      <c r="AL21" s="180"/>
      <c r="AM21" s="180"/>
      <c r="AN21" s="181"/>
      <c r="AO21" s="179"/>
      <c r="AP21" s="180"/>
      <c r="AQ21" s="180"/>
      <c r="AR21" s="181"/>
      <c r="AS21" s="179"/>
      <c r="AT21" s="180"/>
      <c r="AU21" s="180"/>
      <c r="AV21" s="181"/>
      <c r="AW21" s="179"/>
      <c r="AX21" s="180"/>
      <c r="AY21" s="180"/>
      <c r="AZ21" s="181"/>
      <c r="BA21" s="179"/>
      <c r="BB21" s="180"/>
      <c r="BC21" s="180"/>
      <c r="BD21" s="181"/>
      <c r="BE21" s="179"/>
      <c r="BF21" s="180"/>
      <c r="BG21" s="180"/>
      <c r="BH21" s="181"/>
      <c r="BI21" s="179"/>
      <c r="BJ21" s="180"/>
      <c r="BK21" s="180"/>
      <c r="BL21" s="181"/>
      <c r="BM21" s="132"/>
      <c r="BN21" s="133"/>
      <c r="BO21" s="133"/>
      <c r="BP21" s="134"/>
      <c r="BQ21" s="132">
        <v>2</v>
      </c>
      <c r="BR21" s="133">
        <v>2</v>
      </c>
      <c r="BS21" s="133"/>
      <c r="BT21" s="134">
        <v>4</v>
      </c>
      <c r="BU21" s="179"/>
      <c r="BV21" s="180"/>
      <c r="BW21" s="180"/>
      <c r="BX21" s="182"/>
    </row>
    <row r="22" spans="1:76" s="17" customFormat="1" ht="13.5" customHeight="1" thickBot="1" x14ac:dyDescent="0.25">
      <c r="A22" s="191"/>
      <c r="B22" s="192" t="s">
        <v>65</v>
      </c>
      <c r="C22" s="193">
        <f t="shared" ref="C22:I22" si="13">SUM(C16:C21)</f>
        <v>24</v>
      </c>
      <c r="D22" s="147">
        <f t="shared" si="13"/>
        <v>720</v>
      </c>
      <c r="E22" s="147">
        <f t="shared" si="13"/>
        <v>192</v>
      </c>
      <c r="F22" s="147">
        <f t="shared" si="13"/>
        <v>96</v>
      </c>
      <c r="G22" s="147">
        <f t="shared" si="13"/>
        <v>96</v>
      </c>
      <c r="H22" s="147">
        <f t="shared" si="13"/>
        <v>0</v>
      </c>
      <c r="I22" s="194">
        <f t="shared" si="13"/>
        <v>528</v>
      </c>
      <c r="J22" s="195">
        <v>0</v>
      </c>
      <c r="K22" s="276">
        <v>6</v>
      </c>
      <c r="L22" s="196">
        <v>0</v>
      </c>
      <c r="M22" s="149">
        <f>SUM(M16:M21)</f>
        <v>0</v>
      </c>
      <c r="N22" s="147">
        <f t="shared" ref="N22:BX22" si="14">SUM(N16:N21)</f>
        <v>0</v>
      </c>
      <c r="O22" s="147">
        <f t="shared" si="14"/>
        <v>0</v>
      </c>
      <c r="P22" s="148">
        <f t="shared" si="14"/>
        <v>0</v>
      </c>
      <c r="Q22" s="149">
        <f>SUM(Q16:Q21)</f>
        <v>0</v>
      </c>
      <c r="R22" s="147">
        <f t="shared" si="14"/>
        <v>0</v>
      </c>
      <c r="S22" s="147">
        <f t="shared" si="14"/>
        <v>0</v>
      </c>
      <c r="T22" s="148">
        <f t="shared" si="14"/>
        <v>0</v>
      </c>
      <c r="U22" s="149">
        <f>SUM(U16:U21)</f>
        <v>2</v>
      </c>
      <c r="V22" s="147">
        <f t="shared" si="14"/>
        <v>2</v>
      </c>
      <c r="W22" s="147">
        <f t="shared" si="14"/>
        <v>0</v>
      </c>
      <c r="X22" s="148">
        <f t="shared" si="14"/>
        <v>4</v>
      </c>
      <c r="Y22" s="149">
        <f>SUM(Y16:Y21)</f>
        <v>2</v>
      </c>
      <c r="Z22" s="147">
        <f t="shared" si="14"/>
        <v>2</v>
      </c>
      <c r="AA22" s="147">
        <f t="shared" si="14"/>
        <v>0</v>
      </c>
      <c r="AB22" s="148">
        <f t="shared" si="14"/>
        <v>4</v>
      </c>
      <c r="AC22" s="149">
        <f>SUM(AC16:AC21)</f>
        <v>0</v>
      </c>
      <c r="AD22" s="147">
        <f t="shared" si="14"/>
        <v>0</v>
      </c>
      <c r="AE22" s="147">
        <f t="shared" si="14"/>
        <v>0</v>
      </c>
      <c r="AF22" s="148">
        <f t="shared" si="14"/>
        <v>0</v>
      </c>
      <c r="AG22" s="149">
        <f>SUM(AG16:AG21)</f>
        <v>0</v>
      </c>
      <c r="AH22" s="147">
        <f t="shared" si="14"/>
        <v>0</v>
      </c>
      <c r="AI22" s="147">
        <f t="shared" si="14"/>
        <v>0</v>
      </c>
      <c r="AJ22" s="148">
        <f t="shared" si="14"/>
        <v>0</v>
      </c>
      <c r="AK22" s="149">
        <f>SUM(AK16:AK21)</f>
        <v>2</v>
      </c>
      <c r="AL22" s="147">
        <f t="shared" si="14"/>
        <v>2</v>
      </c>
      <c r="AM22" s="147">
        <f t="shared" si="14"/>
        <v>0</v>
      </c>
      <c r="AN22" s="148">
        <f t="shared" si="14"/>
        <v>4</v>
      </c>
      <c r="AO22" s="149">
        <f>SUM(AO16:AO21)</f>
        <v>0</v>
      </c>
      <c r="AP22" s="147">
        <f t="shared" si="14"/>
        <v>0</v>
      </c>
      <c r="AQ22" s="147">
        <f t="shared" si="14"/>
        <v>0</v>
      </c>
      <c r="AR22" s="148">
        <f t="shared" si="14"/>
        <v>0</v>
      </c>
      <c r="AS22" s="149">
        <f>SUM(AS16:AS21)</f>
        <v>0</v>
      </c>
      <c r="AT22" s="147">
        <f t="shared" si="14"/>
        <v>0</v>
      </c>
      <c r="AU22" s="147">
        <f t="shared" si="14"/>
        <v>0</v>
      </c>
      <c r="AV22" s="148">
        <f t="shared" si="14"/>
        <v>0</v>
      </c>
      <c r="AW22" s="149">
        <f>SUM(AW16:AW21)</f>
        <v>0</v>
      </c>
      <c r="AX22" s="147">
        <f t="shared" si="14"/>
        <v>0</v>
      </c>
      <c r="AY22" s="147">
        <f t="shared" si="14"/>
        <v>0</v>
      </c>
      <c r="AZ22" s="148">
        <f t="shared" si="14"/>
        <v>0</v>
      </c>
      <c r="BA22" s="149">
        <f>SUM(BA16:BA21)</f>
        <v>2</v>
      </c>
      <c r="BB22" s="147">
        <f t="shared" si="14"/>
        <v>2</v>
      </c>
      <c r="BC22" s="147">
        <f t="shared" si="14"/>
        <v>0</v>
      </c>
      <c r="BD22" s="148">
        <f t="shared" si="14"/>
        <v>4</v>
      </c>
      <c r="BE22" s="149">
        <f>SUM(BE16:BE21)</f>
        <v>0</v>
      </c>
      <c r="BF22" s="147">
        <f t="shared" si="14"/>
        <v>0</v>
      </c>
      <c r="BG22" s="147">
        <f t="shared" si="14"/>
        <v>0</v>
      </c>
      <c r="BH22" s="148">
        <f t="shared" si="14"/>
        <v>0</v>
      </c>
      <c r="BI22" s="149">
        <f>SUM(BI16:BI21)</f>
        <v>0</v>
      </c>
      <c r="BJ22" s="147">
        <f t="shared" si="14"/>
        <v>0</v>
      </c>
      <c r="BK22" s="147">
        <f t="shared" si="14"/>
        <v>0</v>
      </c>
      <c r="BL22" s="148">
        <f t="shared" si="14"/>
        <v>0</v>
      </c>
      <c r="BM22" s="149">
        <f>SUM(BM16:BM21)</f>
        <v>2</v>
      </c>
      <c r="BN22" s="147">
        <f t="shared" si="14"/>
        <v>2</v>
      </c>
      <c r="BO22" s="147">
        <f t="shared" si="14"/>
        <v>0</v>
      </c>
      <c r="BP22" s="148">
        <f t="shared" si="14"/>
        <v>4</v>
      </c>
      <c r="BQ22" s="149">
        <f t="shared" si="14"/>
        <v>2</v>
      </c>
      <c r="BR22" s="147">
        <f t="shared" si="14"/>
        <v>2</v>
      </c>
      <c r="BS22" s="147">
        <f t="shared" si="14"/>
        <v>0</v>
      </c>
      <c r="BT22" s="148">
        <f t="shared" si="14"/>
        <v>4</v>
      </c>
      <c r="BU22" s="149">
        <f t="shared" si="14"/>
        <v>0</v>
      </c>
      <c r="BV22" s="147">
        <f t="shared" si="14"/>
        <v>0</v>
      </c>
      <c r="BW22" s="147">
        <f t="shared" si="14"/>
        <v>0</v>
      </c>
      <c r="BX22" s="148">
        <f t="shared" si="14"/>
        <v>0</v>
      </c>
    </row>
    <row r="23" spans="1:76" s="17" customFormat="1" ht="13.5" customHeight="1" thickBot="1" x14ac:dyDescent="0.25">
      <c r="A23" s="197" t="s">
        <v>66</v>
      </c>
      <c r="B23" s="198"/>
      <c r="C23" s="199"/>
      <c r="D23" s="199"/>
      <c r="E23" s="199"/>
      <c r="F23" s="199"/>
      <c r="G23" s="199"/>
      <c r="H23" s="199"/>
      <c r="I23" s="199"/>
      <c r="J23" s="200"/>
      <c r="K23" s="277"/>
      <c r="L23" s="201"/>
      <c r="M23" s="202"/>
      <c r="N23" s="202"/>
      <c r="O23" s="202"/>
      <c r="P23" s="202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4"/>
    </row>
    <row r="24" spans="1:76" s="17" customFormat="1" ht="13.5" customHeight="1" thickBot="1" x14ac:dyDescent="0.25">
      <c r="A24" s="205" t="s">
        <v>67</v>
      </c>
      <c r="B24" s="206"/>
      <c r="C24" s="207"/>
      <c r="D24" s="207"/>
      <c r="E24" s="207"/>
      <c r="F24" s="207"/>
      <c r="G24" s="207"/>
      <c r="H24" s="207"/>
      <c r="I24" s="207"/>
      <c r="J24" s="208"/>
      <c r="K24" s="278"/>
      <c r="L24" s="209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0"/>
      <c r="BO24" s="210"/>
      <c r="BP24" s="210"/>
      <c r="BQ24" s="210"/>
      <c r="BR24" s="210"/>
      <c r="BS24" s="210"/>
      <c r="BT24" s="210"/>
      <c r="BU24" s="210"/>
      <c r="BV24" s="210"/>
      <c r="BW24" s="210"/>
      <c r="BX24" s="211"/>
    </row>
    <row r="25" spans="1:76" s="17" customFormat="1" ht="13.5" customHeight="1" x14ac:dyDescent="0.2">
      <c r="A25" s="212" t="s">
        <v>68</v>
      </c>
      <c r="B25" s="213" t="s">
        <v>69</v>
      </c>
      <c r="C25" s="116">
        <f t="shared" ref="C25:C52" si="15">P25+T25+X25+AB25+AF25+AJ25+AN25+AR25+AV25+AZ25+BD25+BH25+BL25+BP25+BT25+BX25</f>
        <v>6</v>
      </c>
      <c r="D25" s="117">
        <f t="shared" ref="D25:D52" si="16">30*C25</f>
        <v>180</v>
      </c>
      <c r="E25" s="118">
        <f t="shared" ref="E25:E52" si="17">SUM(F25:H25)</f>
        <v>80</v>
      </c>
      <c r="F25" s="119">
        <f t="shared" ref="F25:F46" si="18">(M25+Q25+U25+Y25+AO25+AC25+AG25+AK25+AO119+AS25+AW25+BA25+BE25+BI25+BM25+BQ25+BU25)*8</f>
        <v>40</v>
      </c>
      <c r="G25" s="119">
        <f>(N25+R25+V25+Z25+AD25+AH25+AL25+AP25+AT25+AX25+BB25+BF25+BJ25+BN25+BR25+BV25)*8</f>
        <v>40</v>
      </c>
      <c r="H25" s="119">
        <f t="shared" ref="H25:H46" si="19">(O25+S25+W25+AA25+AE25+AU25+AI25+AM25+AQ25+AU119+AY25+BC25+BG25+BK25+BO25+BS25+BW25)*8</f>
        <v>0</v>
      </c>
      <c r="I25" s="120">
        <f t="shared" ref="I25:I52" si="20">D25-E25</f>
        <v>100</v>
      </c>
      <c r="J25" s="121"/>
      <c r="K25" s="269"/>
      <c r="L25" s="281">
        <v>2</v>
      </c>
      <c r="M25" s="124">
        <v>3</v>
      </c>
      <c r="N25" s="125">
        <v>2</v>
      </c>
      <c r="O25" s="125"/>
      <c r="P25" s="126">
        <v>3</v>
      </c>
      <c r="Q25" s="124">
        <v>2</v>
      </c>
      <c r="R25" s="125">
        <v>3</v>
      </c>
      <c r="S25" s="125"/>
      <c r="T25" s="126">
        <v>3</v>
      </c>
      <c r="U25" s="124"/>
      <c r="V25" s="125"/>
      <c r="W25" s="125"/>
      <c r="X25" s="126"/>
      <c r="Y25" s="124"/>
      <c r="Z25" s="125"/>
      <c r="AA25" s="125"/>
      <c r="AB25" s="126"/>
      <c r="AC25" s="124"/>
      <c r="AD25" s="125"/>
      <c r="AE25" s="125"/>
      <c r="AF25" s="126"/>
      <c r="AG25" s="124"/>
      <c r="AH25" s="125"/>
      <c r="AI25" s="125"/>
      <c r="AJ25" s="126"/>
      <c r="AK25" s="124"/>
      <c r="AL25" s="125"/>
      <c r="AM25" s="125"/>
      <c r="AN25" s="126"/>
      <c r="AO25" s="124"/>
      <c r="AP25" s="125"/>
      <c r="AQ25" s="125"/>
      <c r="AR25" s="126"/>
      <c r="AS25" s="124"/>
      <c r="AT25" s="125"/>
      <c r="AU25" s="125"/>
      <c r="AV25" s="126"/>
      <c r="AW25" s="124"/>
      <c r="AX25" s="125"/>
      <c r="AY25" s="125"/>
      <c r="AZ25" s="126"/>
      <c r="BA25" s="124"/>
      <c r="BB25" s="125"/>
      <c r="BC25" s="125"/>
      <c r="BD25" s="126"/>
      <c r="BE25" s="124"/>
      <c r="BF25" s="125"/>
      <c r="BG25" s="125"/>
      <c r="BH25" s="126"/>
      <c r="BI25" s="124"/>
      <c r="BJ25" s="125"/>
      <c r="BK25" s="125"/>
      <c r="BL25" s="126"/>
      <c r="BM25" s="124"/>
      <c r="BN25" s="125"/>
      <c r="BO25" s="125"/>
      <c r="BP25" s="126"/>
      <c r="BQ25" s="124"/>
      <c r="BR25" s="125"/>
      <c r="BS25" s="125"/>
      <c r="BT25" s="126"/>
      <c r="BU25" s="124"/>
      <c r="BV25" s="125"/>
      <c r="BW25" s="125"/>
      <c r="BX25" s="127"/>
    </row>
    <row r="26" spans="1:76" s="17" customFormat="1" ht="13.5" customHeight="1" x14ac:dyDescent="0.2">
      <c r="A26" s="114" t="s">
        <v>70</v>
      </c>
      <c r="B26" s="214" t="s">
        <v>71</v>
      </c>
      <c r="C26" s="116">
        <f t="shared" si="15"/>
        <v>6</v>
      </c>
      <c r="D26" s="117">
        <f t="shared" si="16"/>
        <v>180</v>
      </c>
      <c r="E26" s="118">
        <f t="shared" si="17"/>
        <v>80</v>
      </c>
      <c r="F26" s="119">
        <f t="shared" si="18"/>
        <v>48</v>
      </c>
      <c r="G26" s="119">
        <f t="shared" ref="G26:G52" si="21">(N26+R26+V26+Z26+AD26+AH26+AL26+AP26+AT26+AX26+BB26+BF26+BJ26+BN26+BR26+BV26)*8</f>
        <v>32</v>
      </c>
      <c r="H26" s="119">
        <f t="shared" si="19"/>
        <v>0</v>
      </c>
      <c r="I26" s="120">
        <f t="shared" si="20"/>
        <v>100</v>
      </c>
      <c r="J26" s="121"/>
      <c r="K26" s="269">
        <v>2</v>
      </c>
      <c r="L26" s="123"/>
      <c r="M26" s="124">
        <v>3</v>
      </c>
      <c r="N26" s="125">
        <v>2</v>
      </c>
      <c r="O26" s="125"/>
      <c r="P26" s="126">
        <v>3</v>
      </c>
      <c r="Q26" s="124">
        <v>3</v>
      </c>
      <c r="R26" s="125">
        <v>2</v>
      </c>
      <c r="S26" s="125"/>
      <c r="T26" s="126">
        <v>3</v>
      </c>
      <c r="U26" s="124"/>
      <c r="V26" s="125"/>
      <c r="W26" s="125"/>
      <c r="X26" s="126"/>
      <c r="Y26" s="124"/>
      <c r="Z26" s="125"/>
      <c r="AA26" s="125"/>
      <c r="AB26" s="126"/>
      <c r="AC26" s="124"/>
      <c r="AD26" s="125"/>
      <c r="AE26" s="125"/>
      <c r="AF26" s="126"/>
      <c r="AG26" s="124"/>
      <c r="AH26" s="125"/>
      <c r="AI26" s="125"/>
      <c r="AJ26" s="126"/>
      <c r="AK26" s="124"/>
      <c r="AL26" s="125"/>
      <c r="AM26" s="125"/>
      <c r="AN26" s="126"/>
      <c r="AO26" s="124"/>
      <c r="AP26" s="125"/>
      <c r="AQ26" s="125"/>
      <c r="AR26" s="126"/>
      <c r="AS26" s="124"/>
      <c r="AT26" s="125"/>
      <c r="AU26" s="125"/>
      <c r="AV26" s="126"/>
      <c r="AW26" s="124"/>
      <c r="AX26" s="125"/>
      <c r="AY26" s="125"/>
      <c r="AZ26" s="126"/>
      <c r="BA26" s="124"/>
      <c r="BB26" s="125"/>
      <c r="BC26" s="125"/>
      <c r="BD26" s="126"/>
      <c r="BE26" s="124"/>
      <c r="BF26" s="125"/>
      <c r="BG26" s="125"/>
      <c r="BH26" s="126"/>
      <c r="BI26" s="124"/>
      <c r="BJ26" s="125"/>
      <c r="BK26" s="125"/>
      <c r="BL26" s="126"/>
      <c r="BM26" s="124"/>
      <c r="BN26" s="125"/>
      <c r="BO26" s="125"/>
      <c r="BP26" s="126"/>
      <c r="BQ26" s="124"/>
      <c r="BR26" s="125"/>
      <c r="BS26" s="125"/>
      <c r="BT26" s="126"/>
      <c r="BU26" s="124"/>
      <c r="BV26" s="125"/>
      <c r="BW26" s="125"/>
      <c r="BX26" s="127"/>
    </row>
    <row r="27" spans="1:76" s="17" customFormat="1" ht="13.5" customHeight="1" x14ac:dyDescent="0.2">
      <c r="A27" s="114" t="s">
        <v>72</v>
      </c>
      <c r="B27" s="214" t="s">
        <v>73</v>
      </c>
      <c r="C27" s="116">
        <f t="shared" si="15"/>
        <v>4</v>
      </c>
      <c r="D27" s="117">
        <f t="shared" si="16"/>
        <v>120</v>
      </c>
      <c r="E27" s="118">
        <f t="shared" si="17"/>
        <v>48</v>
      </c>
      <c r="F27" s="119">
        <f t="shared" si="18"/>
        <v>32</v>
      </c>
      <c r="G27" s="119">
        <f t="shared" si="21"/>
        <v>0</v>
      </c>
      <c r="H27" s="119">
        <f t="shared" si="19"/>
        <v>16</v>
      </c>
      <c r="I27" s="120">
        <f t="shared" si="20"/>
        <v>72</v>
      </c>
      <c r="J27" s="121"/>
      <c r="K27" s="269">
        <v>4</v>
      </c>
      <c r="L27" s="123"/>
      <c r="M27" s="179"/>
      <c r="N27" s="180"/>
      <c r="O27" s="180"/>
      <c r="P27" s="181"/>
      <c r="Q27" s="179"/>
      <c r="R27" s="180"/>
      <c r="S27" s="180"/>
      <c r="T27" s="181"/>
      <c r="U27" s="179">
        <v>2</v>
      </c>
      <c r="V27" s="180"/>
      <c r="W27" s="180">
        <v>1</v>
      </c>
      <c r="X27" s="181">
        <v>2</v>
      </c>
      <c r="Y27" s="179">
        <v>2</v>
      </c>
      <c r="Z27" s="180"/>
      <c r="AA27" s="180">
        <v>1</v>
      </c>
      <c r="AB27" s="181">
        <v>2</v>
      </c>
      <c r="AC27" s="179"/>
      <c r="AD27" s="180"/>
      <c r="AE27" s="180"/>
      <c r="AF27" s="181"/>
      <c r="AG27" s="179"/>
      <c r="AH27" s="180"/>
      <c r="AI27" s="180"/>
      <c r="AJ27" s="181"/>
      <c r="AK27" s="179"/>
      <c r="AL27" s="180"/>
      <c r="AM27" s="180"/>
      <c r="AN27" s="181"/>
      <c r="AO27" s="179"/>
      <c r="AP27" s="180"/>
      <c r="AQ27" s="180"/>
      <c r="AR27" s="181"/>
      <c r="AS27" s="179"/>
      <c r="AT27" s="180"/>
      <c r="AU27" s="180"/>
      <c r="AV27" s="181"/>
      <c r="AW27" s="179"/>
      <c r="AX27" s="180"/>
      <c r="AY27" s="180"/>
      <c r="AZ27" s="181"/>
      <c r="BA27" s="179"/>
      <c r="BB27" s="180"/>
      <c r="BC27" s="180"/>
      <c r="BD27" s="181"/>
      <c r="BE27" s="179"/>
      <c r="BF27" s="180"/>
      <c r="BG27" s="180"/>
      <c r="BH27" s="181"/>
      <c r="BI27" s="179"/>
      <c r="BJ27" s="180"/>
      <c r="BK27" s="180"/>
      <c r="BL27" s="181"/>
      <c r="BM27" s="179"/>
      <c r="BN27" s="180"/>
      <c r="BO27" s="180"/>
      <c r="BP27" s="181"/>
      <c r="BQ27" s="179"/>
      <c r="BR27" s="180"/>
      <c r="BS27" s="180"/>
      <c r="BT27" s="182"/>
      <c r="BU27" s="179"/>
      <c r="BV27" s="180"/>
      <c r="BW27" s="180"/>
      <c r="BX27" s="182"/>
    </row>
    <row r="28" spans="1:76" s="17" customFormat="1" ht="13.5" customHeight="1" x14ac:dyDescent="0.2">
      <c r="A28" s="114" t="s">
        <v>74</v>
      </c>
      <c r="B28" s="214" t="s">
        <v>75</v>
      </c>
      <c r="C28" s="116">
        <f t="shared" si="15"/>
        <v>4</v>
      </c>
      <c r="D28" s="117">
        <f t="shared" si="16"/>
        <v>120</v>
      </c>
      <c r="E28" s="118">
        <f t="shared" si="17"/>
        <v>48</v>
      </c>
      <c r="F28" s="119">
        <f t="shared" si="18"/>
        <v>16</v>
      </c>
      <c r="G28" s="119">
        <f t="shared" si="21"/>
        <v>32</v>
      </c>
      <c r="H28" s="119">
        <f t="shared" si="19"/>
        <v>0</v>
      </c>
      <c r="I28" s="120">
        <f t="shared" si="20"/>
        <v>72</v>
      </c>
      <c r="J28" s="129"/>
      <c r="K28" s="270"/>
      <c r="L28" s="131">
        <v>2</v>
      </c>
      <c r="M28" s="163">
        <v>1</v>
      </c>
      <c r="N28" s="164">
        <v>2</v>
      </c>
      <c r="O28" s="164"/>
      <c r="P28" s="165">
        <v>2</v>
      </c>
      <c r="Q28" s="163">
        <v>1</v>
      </c>
      <c r="R28" s="164">
        <v>2</v>
      </c>
      <c r="S28" s="164"/>
      <c r="T28" s="165">
        <v>2</v>
      </c>
      <c r="U28" s="163"/>
      <c r="V28" s="164"/>
      <c r="W28" s="164"/>
      <c r="X28" s="165"/>
      <c r="Y28" s="163"/>
      <c r="Z28" s="164"/>
      <c r="AA28" s="164"/>
      <c r="AB28" s="165"/>
      <c r="AC28" s="163"/>
      <c r="AD28" s="164"/>
      <c r="AE28" s="164"/>
      <c r="AF28" s="165"/>
      <c r="AG28" s="163"/>
      <c r="AH28" s="164"/>
      <c r="AI28" s="164"/>
      <c r="AJ28" s="165"/>
      <c r="AK28" s="163"/>
      <c r="AL28" s="164"/>
      <c r="AM28" s="164"/>
      <c r="AN28" s="165"/>
      <c r="AO28" s="163"/>
      <c r="AP28" s="164"/>
      <c r="AQ28" s="164"/>
      <c r="AR28" s="165"/>
      <c r="AS28" s="163"/>
      <c r="AT28" s="164"/>
      <c r="AU28" s="164"/>
      <c r="AV28" s="165"/>
      <c r="AW28" s="163"/>
      <c r="AX28" s="164"/>
      <c r="AY28" s="164"/>
      <c r="AZ28" s="165"/>
      <c r="BA28" s="163"/>
      <c r="BB28" s="164"/>
      <c r="BC28" s="164"/>
      <c r="BD28" s="165"/>
      <c r="BE28" s="163"/>
      <c r="BF28" s="164"/>
      <c r="BG28" s="164"/>
      <c r="BH28" s="165"/>
      <c r="BI28" s="163"/>
      <c r="BJ28" s="164"/>
      <c r="BK28" s="164"/>
      <c r="BL28" s="165"/>
      <c r="BM28" s="163"/>
      <c r="BN28" s="164"/>
      <c r="BO28" s="164"/>
      <c r="BP28" s="165"/>
      <c r="BQ28" s="163"/>
      <c r="BR28" s="164"/>
      <c r="BS28" s="164"/>
      <c r="BT28" s="166"/>
      <c r="BU28" s="163"/>
      <c r="BV28" s="164"/>
      <c r="BW28" s="164"/>
      <c r="BX28" s="166"/>
    </row>
    <row r="29" spans="1:76" s="17" customFormat="1" ht="13.5" customHeight="1" x14ac:dyDescent="0.2">
      <c r="A29" s="114" t="s">
        <v>76</v>
      </c>
      <c r="B29" s="214" t="s">
        <v>77</v>
      </c>
      <c r="C29" s="116">
        <f t="shared" si="15"/>
        <v>3</v>
      </c>
      <c r="D29" s="117">
        <f t="shared" si="16"/>
        <v>90</v>
      </c>
      <c r="E29" s="118">
        <f t="shared" si="17"/>
        <v>40</v>
      </c>
      <c r="F29" s="119">
        <f t="shared" si="18"/>
        <v>24</v>
      </c>
      <c r="G29" s="119">
        <f t="shared" si="21"/>
        <v>16</v>
      </c>
      <c r="H29" s="119">
        <f t="shared" si="19"/>
        <v>0</v>
      </c>
      <c r="I29" s="120">
        <f t="shared" si="20"/>
        <v>50</v>
      </c>
      <c r="J29" s="129"/>
      <c r="K29" s="270">
        <v>8</v>
      </c>
      <c r="L29" s="130"/>
      <c r="M29" s="163"/>
      <c r="N29" s="164"/>
      <c r="O29" s="164"/>
      <c r="P29" s="165"/>
      <c r="Q29" s="163"/>
      <c r="R29" s="164"/>
      <c r="S29" s="164"/>
      <c r="T29" s="165"/>
      <c r="U29" s="163"/>
      <c r="V29" s="164"/>
      <c r="W29" s="164"/>
      <c r="X29" s="165"/>
      <c r="Y29" s="163"/>
      <c r="Z29" s="164"/>
      <c r="AA29" s="164"/>
      <c r="AB29" s="165"/>
      <c r="AC29" s="163"/>
      <c r="AD29" s="164"/>
      <c r="AE29" s="164"/>
      <c r="AF29" s="165"/>
      <c r="AG29" s="163"/>
      <c r="AH29" s="164"/>
      <c r="AI29" s="164"/>
      <c r="AJ29" s="165"/>
      <c r="AK29" s="163"/>
      <c r="AL29" s="164"/>
      <c r="AM29" s="164"/>
      <c r="AN29" s="165"/>
      <c r="AO29" s="168">
        <v>3</v>
      </c>
      <c r="AP29" s="169">
        <v>2</v>
      </c>
      <c r="AQ29" s="169"/>
      <c r="AR29" s="170">
        <v>3</v>
      </c>
      <c r="AS29" s="163"/>
      <c r="AT29" s="164"/>
      <c r="AU29" s="164"/>
      <c r="AV29" s="165"/>
      <c r="AW29" s="163"/>
      <c r="AX29" s="164"/>
      <c r="AY29" s="164"/>
      <c r="AZ29" s="165"/>
      <c r="BA29" s="163"/>
      <c r="BB29" s="164"/>
      <c r="BC29" s="164"/>
      <c r="BD29" s="165"/>
      <c r="BE29" s="163"/>
      <c r="BF29" s="164"/>
      <c r="BG29" s="164"/>
      <c r="BH29" s="165"/>
      <c r="BI29" s="163"/>
      <c r="BJ29" s="164"/>
      <c r="BK29" s="164"/>
      <c r="BL29" s="165"/>
      <c r="BM29" s="163"/>
      <c r="BN29" s="164"/>
      <c r="BO29" s="164"/>
      <c r="BP29" s="165"/>
      <c r="BQ29" s="163"/>
      <c r="BR29" s="164"/>
      <c r="BS29" s="164"/>
      <c r="BT29" s="166"/>
      <c r="BU29" s="163"/>
      <c r="BV29" s="164"/>
      <c r="BW29" s="164"/>
      <c r="BX29" s="166"/>
    </row>
    <row r="30" spans="1:76" s="17" customFormat="1" ht="13.5" customHeight="1" x14ac:dyDescent="0.2">
      <c r="A30" s="114" t="s">
        <v>78</v>
      </c>
      <c r="B30" s="214" t="s">
        <v>79</v>
      </c>
      <c r="C30" s="116">
        <f t="shared" si="15"/>
        <v>5</v>
      </c>
      <c r="D30" s="117">
        <f t="shared" si="16"/>
        <v>150</v>
      </c>
      <c r="E30" s="118">
        <f t="shared" si="17"/>
        <v>56</v>
      </c>
      <c r="F30" s="119">
        <f t="shared" si="18"/>
        <v>40</v>
      </c>
      <c r="G30" s="119">
        <f t="shared" si="21"/>
        <v>16</v>
      </c>
      <c r="H30" s="119">
        <f t="shared" si="19"/>
        <v>0</v>
      </c>
      <c r="I30" s="120">
        <f t="shared" si="20"/>
        <v>94</v>
      </c>
      <c r="J30" s="129"/>
      <c r="K30" s="270" t="s">
        <v>80</v>
      </c>
      <c r="L30" s="130"/>
      <c r="M30" s="163"/>
      <c r="N30" s="164"/>
      <c r="O30" s="164"/>
      <c r="P30" s="165"/>
      <c r="Q30" s="163"/>
      <c r="R30" s="164"/>
      <c r="S30" s="164"/>
      <c r="T30" s="165"/>
      <c r="U30" s="163"/>
      <c r="V30" s="164"/>
      <c r="W30" s="164"/>
      <c r="X30" s="165"/>
      <c r="Y30" s="163"/>
      <c r="Z30" s="164"/>
      <c r="AA30" s="164"/>
      <c r="AB30" s="165"/>
      <c r="AC30" s="163">
        <v>2</v>
      </c>
      <c r="AD30" s="164">
        <v>1</v>
      </c>
      <c r="AE30" s="164"/>
      <c r="AF30" s="165">
        <v>2</v>
      </c>
      <c r="AG30" s="163">
        <v>2</v>
      </c>
      <c r="AH30" s="164">
        <v>1</v>
      </c>
      <c r="AI30" s="164"/>
      <c r="AJ30" s="165">
        <v>2</v>
      </c>
      <c r="AK30" s="163">
        <v>1</v>
      </c>
      <c r="AL30" s="164"/>
      <c r="AM30" s="164"/>
      <c r="AN30" s="165">
        <v>1</v>
      </c>
      <c r="AO30" s="163"/>
      <c r="AP30" s="164"/>
      <c r="AQ30" s="164"/>
      <c r="AR30" s="165"/>
      <c r="AS30" s="163"/>
      <c r="AT30" s="164"/>
      <c r="AU30" s="164"/>
      <c r="AV30" s="165"/>
      <c r="AW30" s="163"/>
      <c r="AX30" s="164"/>
      <c r="AY30" s="164"/>
      <c r="AZ30" s="165"/>
      <c r="BA30" s="163"/>
      <c r="BB30" s="164"/>
      <c r="BC30" s="164"/>
      <c r="BD30" s="165"/>
      <c r="BE30" s="163"/>
      <c r="BF30" s="164"/>
      <c r="BG30" s="164"/>
      <c r="BH30" s="165"/>
      <c r="BI30" s="163"/>
      <c r="BJ30" s="164"/>
      <c r="BK30" s="164"/>
      <c r="BL30" s="165"/>
      <c r="BM30" s="163"/>
      <c r="BN30" s="164"/>
      <c r="BO30" s="164"/>
      <c r="BP30" s="165"/>
      <c r="BQ30" s="163"/>
      <c r="BR30" s="164"/>
      <c r="BS30" s="164"/>
      <c r="BT30" s="166"/>
      <c r="BU30" s="163"/>
      <c r="BV30" s="164"/>
      <c r="BW30" s="164"/>
      <c r="BX30" s="166"/>
    </row>
    <row r="31" spans="1:76" s="17" customFormat="1" ht="13.5" customHeight="1" x14ac:dyDescent="0.2">
      <c r="A31" s="114" t="s">
        <v>81</v>
      </c>
      <c r="B31" s="214" t="s">
        <v>82</v>
      </c>
      <c r="C31" s="116">
        <f t="shared" si="15"/>
        <v>3</v>
      </c>
      <c r="D31" s="117">
        <f t="shared" si="16"/>
        <v>90</v>
      </c>
      <c r="E31" s="118">
        <f t="shared" si="17"/>
        <v>40</v>
      </c>
      <c r="F31" s="119">
        <f t="shared" si="18"/>
        <v>24</v>
      </c>
      <c r="G31" s="119">
        <f t="shared" si="21"/>
        <v>16</v>
      </c>
      <c r="H31" s="119">
        <f t="shared" si="19"/>
        <v>0</v>
      </c>
      <c r="I31" s="120">
        <f t="shared" si="20"/>
        <v>50</v>
      </c>
      <c r="J31" s="129"/>
      <c r="K31" s="270">
        <v>3</v>
      </c>
      <c r="L31" s="130"/>
      <c r="M31" s="163"/>
      <c r="N31" s="164"/>
      <c r="O31" s="164"/>
      <c r="P31" s="165"/>
      <c r="Q31" s="163"/>
      <c r="R31" s="164"/>
      <c r="S31" s="164"/>
      <c r="T31" s="165"/>
      <c r="U31" s="163">
        <v>3</v>
      </c>
      <c r="V31" s="164">
        <v>2</v>
      </c>
      <c r="W31" s="164"/>
      <c r="X31" s="165">
        <v>3</v>
      </c>
      <c r="Y31" s="163"/>
      <c r="Z31" s="164"/>
      <c r="AA31" s="164"/>
      <c r="AB31" s="165"/>
      <c r="AC31" s="163"/>
      <c r="AD31" s="164"/>
      <c r="AE31" s="164"/>
      <c r="AF31" s="165"/>
      <c r="AG31" s="163"/>
      <c r="AH31" s="164"/>
      <c r="AI31" s="164"/>
      <c r="AJ31" s="165"/>
      <c r="AK31" s="163"/>
      <c r="AL31" s="164"/>
      <c r="AM31" s="164"/>
      <c r="AN31" s="165"/>
      <c r="AO31" s="163"/>
      <c r="AP31" s="164"/>
      <c r="AQ31" s="164"/>
      <c r="AR31" s="165"/>
      <c r="AS31" s="163"/>
      <c r="AT31" s="164"/>
      <c r="AU31" s="164"/>
      <c r="AV31" s="165"/>
      <c r="AW31" s="163"/>
      <c r="AX31" s="164"/>
      <c r="AY31" s="164"/>
      <c r="AZ31" s="165"/>
      <c r="BA31" s="163"/>
      <c r="BB31" s="164"/>
      <c r="BC31" s="164"/>
      <c r="BD31" s="165"/>
      <c r="BE31" s="163"/>
      <c r="BF31" s="164"/>
      <c r="BG31" s="164"/>
      <c r="BH31" s="165"/>
      <c r="BI31" s="163"/>
      <c r="BJ31" s="164"/>
      <c r="BK31" s="164"/>
      <c r="BL31" s="165"/>
      <c r="BM31" s="163"/>
      <c r="BN31" s="164"/>
      <c r="BO31" s="164"/>
      <c r="BP31" s="165"/>
      <c r="BQ31" s="163"/>
      <c r="BR31" s="164"/>
      <c r="BS31" s="164"/>
      <c r="BT31" s="166"/>
      <c r="BU31" s="163"/>
      <c r="BV31" s="164"/>
      <c r="BW31" s="164"/>
      <c r="BX31" s="166"/>
    </row>
    <row r="32" spans="1:76" s="17" customFormat="1" ht="13.5" customHeight="1" x14ac:dyDescent="0.2">
      <c r="A32" s="114" t="s">
        <v>83</v>
      </c>
      <c r="B32" s="268" t="s">
        <v>84</v>
      </c>
      <c r="C32" s="116">
        <f t="shared" si="15"/>
        <v>3</v>
      </c>
      <c r="D32" s="117">
        <f t="shared" si="16"/>
        <v>90</v>
      </c>
      <c r="E32" s="118">
        <f t="shared" si="17"/>
        <v>40</v>
      </c>
      <c r="F32" s="119">
        <f t="shared" si="18"/>
        <v>24</v>
      </c>
      <c r="G32" s="119">
        <f t="shared" si="21"/>
        <v>16</v>
      </c>
      <c r="H32" s="119">
        <f t="shared" si="19"/>
        <v>0</v>
      </c>
      <c r="I32" s="120">
        <f t="shared" si="20"/>
        <v>50</v>
      </c>
      <c r="J32" s="129"/>
      <c r="K32" s="270">
        <v>4</v>
      </c>
      <c r="L32" s="130"/>
      <c r="M32" s="163"/>
      <c r="N32" s="164"/>
      <c r="O32" s="164"/>
      <c r="P32" s="166"/>
      <c r="Q32" s="163"/>
      <c r="R32" s="164"/>
      <c r="S32" s="164"/>
      <c r="T32" s="166"/>
      <c r="U32" s="163"/>
      <c r="V32" s="164"/>
      <c r="W32" s="164"/>
      <c r="X32" s="165"/>
      <c r="Y32" s="163">
        <v>3</v>
      </c>
      <c r="Z32" s="164">
        <v>2</v>
      </c>
      <c r="AA32" s="164"/>
      <c r="AB32" s="165">
        <v>3</v>
      </c>
      <c r="AC32" s="163"/>
      <c r="AD32" s="164"/>
      <c r="AE32" s="164"/>
      <c r="AF32" s="165"/>
      <c r="AG32" s="163"/>
      <c r="AH32" s="164"/>
      <c r="AI32" s="164"/>
      <c r="AJ32" s="165"/>
      <c r="AK32" s="163"/>
      <c r="AL32" s="164"/>
      <c r="AM32" s="164"/>
      <c r="AN32" s="165"/>
      <c r="AO32" s="163"/>
      <c r="AP32" s="164"/>
      <c r="AQ32" s="164"/>
      <c r="AR32" s="165"/>
      <c r="AS32" s="163"/>
      <c r="AT32" s="164"/>
      <c r="AU32" s="164"/>
      <c r="AV32" s="165"/>
      <c r="AW32" s="163"/>
      <c r="AX32" s="164"/>
      <c r="AY32" s="164"/>
      <c r="AZ32" s="165"/>
      <c r="BA32" s="163"/>
      <c r="BB32" s="164"/>
      <c r="BC32" s="164"/>
      <c r="BD32" s="165"/>
      <c r="BE32" s="163"/>
      <c r="BF32" s="164"/>
      <c r="BG32" s="164"/>
      <c r="BH32" s="165"/>
      <c r="BI32" s="163"/>
      <c r="BJ32" s="164"/>
      <c r="BK32" s="164"/>
      <c r="BL32" s="165"/>
      <c r="BM32" s="163"/>
      <c r="BN32" s="164"/>
      <c r="BO32" s="164"/>
      <c r="BP32" s="165"/>
      <c r="BQ32" s="163"/>
      <c r="BR32" s="164"/>
      <c r="BS32" s="164"/>
      <c r="BT32" s="166"/>
      <c r="BU32" s="163"/>
      <c r="BV32" s="164"/>
      <c r="BW32" s="164"/>
      <c r="BX32" s="166"/>
    </row>
    <row r="33" spans="1:237" s="17" customFormat="1" ht="13.5" customHeight="1" x14ac:dyDescent="0.2">
      <c r="A33" s="114" t="s">
        <v>85</v>
      </c>
      <c r="B33" s="214" t="s">
        <v>86</v>
      </c>
      <c r="C33" s="116">
        <f t="shared" si="15"/>
        <v>3</v>
      </c>
      <c r="D33" s="117">
        <f t="shared" si="16"/>
        <v>90</v>
      </c>
      <c r="E33" s="118">
        <f t="shared" si="17"/>
        <v>40</v>
      </c>
      <c r="F33" s="119">
        <f t="shared" si="18"/>
        <v>16</v>
      </c>
      <c r="G33" s="119">
        <f t="shared" si="21"/>
        <v>24</v>
      </c>
      <c r="H33" s="119">
        <f t="shared" si="19"/>
        <v>0</v>
      </c>
      <c r="I33" s="120">
        <f t="shared" si="20"/>
        <v>50</v>
      </c>
      <c r="J33" s="129"/>
      <c r="K33" s="270">
        <v>5</v>
      </c>
      <c r="L33" s="130"/>
      <c r="M33" s="163"/>
      <c r="N33" s="164"/>
      <c r="O33" s="164"/>
      <c r="P33" s="165"/>
      <c r="Q33" s="163"/>
      <c r="R33" s="164"/>
      <c r="S33" s="164"/>
      <c r="T33" s="165"/>
      <c r="U33" s="163"/>
      <c r="V33" s="164"/>
      <c r="W33" s="164"/>
      <c r="X33" s="165"/>
      <c r="Y33" s="163"/>
      <c r="Z33" s="164"/>
      <c r="AA33" s="164"/>
      <c r="AB33" s="165"/>
      <c r="AC33" s="163">
        <v>2</v>
      </c>
      <c r="AD33" s="164">
        <v>3</v>
      </c>
      <c r="AE33" s="164"/>
      <c r="AF33" s="165">
        <v>3</v>
      </c>
      <c r="AG33" s="163"/>
      <c r="AH33" s="164"/>
      <c r="AI33" s="164"/>
      <c r="AJ33" s="165"/>
      <c r="AK33" s="163"/>
      <c r="AL33" s="164"/>
      <c r="AM33" s="164"/>
      <c r="AN33" s="165"/>
      <c r="AO33" s="163"/>
      <c r="AP33" s="164"/>
      <c r="AQ33" s="164"/>
      <c r="AR33" s="165"/>
      <c r="AS33" s="163"/>
      <c r="AT33" s="164"/>
      <c r="AU33" s="164"/>
      <c r="AV33" s="165"/>
      <c r="AW33" s="163"/>
      <c r="AX33" s="164"/>
      <c r="AY33" s="164"/>
      <c r="AZ33" s="165"/>
      <c r="BA33" s="163"/>
      <c r="BB33" s="164"/>
      <c r="BC33" s="164"/>
      <c r="BD33" s="165"/>
      <c r="BE33" s="163"/>
      <c r="BF33" s="164"/>
      <c r="BG33" s="164"/>
      <c r="BH33" s="165"/>
      <c r="BI33" s="163"/>
      <c r="BJ33" s="164"/>
      <c r="BK33" s="164"/>
      <c r="BL33" s="165"/>
      <c r="BM33" s="163"/>
      <c r="BN33" s="164"/>
      <c r="BO33" s="164"/>
      <c r="BP33" s="165"/>
      <c r="BQ33" s="163"/>
      <c r="BR33" s="164"/>
      <c r="BS33" s="164"/>
      <c r="BT33" s="166"/>
      <c r="BU33" s="163"/>
      <c r="BV33" s="164"/>
      <c r="BW33" s="164"/>
      <c r="BX33" s="166"/>
    </row>
    <row r="34" spans="1:237" s="17" customFormat="1" ht="13.5" customHeight="1" x14ac:dyDescent="0.2">
      <c r="A34" s="114" t="s">
        <v>87</v>
      </c>
      <c r="B34" s="214" t="s">
        <v>88</v>
      </c>
      <c r="C34" s="116">
        <f t="shared" si="15"/>
        <v>9</v>
      </c>
      <c r="D34" s="117">
        <f t="shared" si="16"/>
        <v>270</v>
      </c>
      <c r="E34" s="118">
        <f t="shared" si="17"/>
        <v>96</v>
      </c>
      <c r="F34" s="119">
        <f t="shared" si="18"/>
        <v>64</v>
      </c>
      <c r="G34" s="119">
        <f t="shared" si="21"/>
        <v>32</v>
      </c>
      <c r="H34" s="119">
        <f t="shared" si="19"/>
        <v>0</v>
      </c>
      <c r="I34" s="120">
        <f t="shared" si="20"/>
        <v>174</v>
      </c>
      <c r="J34" s="129">
        <v>8</v>
      </c>
      <c r="K34" s="270" t="s">
        <v>89</v>
      </c>
      <c r="L34" s="130"/>
      <c r="M34" s="163"/>
      <c r="N34" s="164"/>
      <c r="O34" s="164"/>
      <c r="P34" s="165"/>
      <c r="Q34" s="163"/>
      <c r="R34" s="164"/>
      <c r="S34" s="164"/>
      <c r="T34" s="165"/>
      <c r="U34" s="163"/>
      <c r="V34" s="164"/>
      <c r="W34" s="164"/>
      <c r="X34" s="165"/>
      <c r="Y34" s="163"/>
      <c r="Z34" s="164"/>
      <c r="AA34" s="164"/>
      <c r="AB34" s="165"/>
      <c r="AC34" s="163">
        <v>3</v>
      </c>
      <c r="AD34" s="164">
        <v>2</v>
      </c>
      <c r="AE34" s="164"/>
      <c r="AF34" s="165">
        <v>3</v>
      </c>
      <c r="AG34" s="168">
        <v>2</v>
      </c>
      <c r="AH34" s="169">
        <v>1</v>
      </c>
      <c r="AI34" s="169"/>
      <c r="AJ34" s="170">
        <v>2</v>
      </c>
      <c r="AK34" s="168">
        <v>2</v>
      </c>
      <c r="AL34" s="169">
        <v>1</v>
      </c>
      <c r="AM34" s="169"/>
      <c r="AN34" s="170">
        <v>2</v>
      </c>
      <c r="AO34" s="163">
        <v>1</v>
      </c>
      <c r="AP34" s="164"/>
      <c r="AQ34" s="164"/>
      <c r="AR34" s="165">
        <v>2</v>
      </c>
      <c r="AS34" s="163"/>
      <c r="AT34" s="164"/>
      <c r="AU34" s="164"/>
      <c r="AV34" s="165"/>
      <c r="AW34" s="163"/>
      <c r="AX34" s="164"/>
      <c r="AY34" s="164"/>
      <c r="AZ34" s="165"/>
      <c r="BA34" s="163"/>
      <c r="BB34" s="164"/>
      <c r="BC34" s="164"/>
      <c r="BD34" s="165"/>
      <c r="BE34" s="163"/>
      <c r="BF34" s="164"/>
      <c r="BG34" s="164"/>
      <c r="BH34" s="165"/>
      <c r="BI34" s="163"/>
      <c r="BJ34" s="164"/>
      <c r="BK34" s="164"/>
      <c r="BL34" s="165"/>
      <c r="BM34" s="163"/>
      <c r="BN34" s="164"/>
      <c r="BO34" s="164"/>
      <c r="BP34" s="165"/>
      <c r="BQ34" s="163"/>
      <c r="BR34" s="164"/>
      <c r="BS34" s="164"/>
      <c r="BT34" s="166"/>
      <c r="BU34" s="163"/>
      <c r="BV34" s="164"/>
      <c r="BW34" s="164"/>
      <c r="BX34" s="166"/>
    </row>
    <row r="35" spans="1:237" s="17" customFormat="1" ht="13.5" customHeight="1" x14ac:dyDescent="0.2">
      <c r="A35" s="114" t="s">
        <v>90</v>
      </c>
      <c r="B35" s="214" t="s">
        <v>91</v>
      </c>
      <c r="C35" s="116">
        <f t="shared" si="15"/>
        <v>3</v>
      </c>
      <c r="D35" s="117">
        <f t="shared" si="16"/>
        <v>90</v>
      </c>
      <c r="E35" s="118">
        <f t="shared" si="17"/>
        <v>32</v>
      </c>
      <c r="F35" s="119">
        <f t="shared" si="18"/>
        <v>24</v>
      </c>
      <c r="G35" s="119">
        <f t="shared" si="21"/>
        <v>8</v>
      </c>
      <c r="H35" s="119">
        <f t="shared" si="19"/>
        <v>0</v>
      </c>
      <c r="I35" s="120">
        <f t="shared" si="20"/>
        <v>58</v>
      </c>
      <c r="J35" s="129"/>
      <c r="K35" s="270">
        <v>5</v>
      </c>
      <c r="L35" s="130"/>
      <c r="M35" s="163"/>
      <c r="N35" s="164"/>
      <c r="O35" s="164"/>
      <c r="P35" s="165"/>
      <c r="Q35" s="163"/>
      <c r="R35" s="164"/>
      <c r="S35" s="164"/>
      <c r="T35" s="165"/>
      <c r="U35" s="163"/>
      <c r="V35" s="164"/>
      <c r="W35" s="164"/>
      <c r="X35" s="165"/>
      <c r="Y35" s="163"/>
      <c r="Z35" s="164"/>
      <c r="AA35" s="164"/>
      <c r="AB35" s="165"/>
      <c r="AC35" s="163">
        <v>3</v>
      </c>
      <c r="AD35" s="164">
        <v>1</v>
      </c>
      <c r="AE35" s="164"/>
      <c r="AF35" s="165">
        <v>3</v>
      </c>
      <c r="AG35" s="163"/>
      <c r="AH35" s="164"/>
      <c r="AI35" s="164"/>
      <c r="AJ35" s="165"/>
      <c r="AK35" s="163"/>
      <c r="AL35" s="164"/>
      <c r="AM35" s="164"/>
      <c r="AN35" s="165"/>
      <c r="AO35" s="163"/>
      <c r="AP35" s="164"/>
      <c r="AQ35" s="164"/>
      <c r="AR35" s="165"/>
      <c r="AS35" s="163"/>
      <c r="AT35" s="164"/>
      <c r="AU35" s="164"/>
      <c r="AV35" s="165"/>
      <c r="AW35" s="163"/>
      <c r="AX35" s="164"/>
      <c r="AY35" s="164"/>
      <c r="AZ35" s="165"/>
      <c r="BA35" s="163"/>
      <c r="BB35" s="164"/>
      <c r="BC35" s="164"/>
      <c r="BD35" s="165"/>
      <c r="BE35" s="163"/>
      <c r="BF35" s="164"/>
      <c r="BG35" s="164"/>
      <c r="BH35" s="165"/>
      <c r="BI35" s="163"/>
      <c r="BJ35" s="164"/>
      <c r="BK35" s="164"/>
      <c r="BL35" s="165"/>
      <c r="BM35" s="163"/>
      <c r="BN35" s="164"/>
      <c r="BO35" s="164"/>
      <c r="BP35" s="165"/>
      <c r="BQ35" s="163"/>
      <c r="BR35" s="164"/>
      <c r="BS35" s="164"/>
      <c r="BT35" s="166"/>
      <c r="BU35" s="163"/>
      <c r="BV35" s="164"/>
      <c r="BW35" s="164"/>
      <c r="BX35" s="166"/>
    </row>
    <row r="36" spans="1:237" s="17" customFormat="1" ht="30.75" customHeight="1" x14ac:dyDescent="0.2">
      <c r="A36" s="114" t="s">
        <v>92</v>
      </c>
      <c r="B36" s="216" t="s">
        <v>93</v>
      </c>
      <c r="C36" s="116">
        <f t="shared" si="15"/>
        <v>5</v>
      </c>
      <c r="D36" s="117">
        <f t="shared" si="16"/>
        <v>150</v>
      </c>
      <c r="E36" s="118">
        <f t="shared" si="17"/>
        <v>64</v>
      </c>
      <c r="F36" s="119">
        <f t="shared" si="18"/>
        <v>40</v>
      </c>
      <c r="G36" s="119">
        <f t="shared" si="21"/>
        <v>24</v>
      </c>
      <c r="H36" s="119">
        <f t="shared" si="19"/>
        <v>0</v>
      </c>
      <c r="I36" s="120">
        <f t="shared" si="20"/>
        <v>86</v>
      </c>
      <c r="J36" s="129"/>
      <c r="K36" s="270">
        <v>6.7</v>
      </c>
      <c r="L36" s="130"/>
      <c r="M36" s="163"/>
      <c r="N36" s="164"/>
      <c r="O36" s="164"/>
      <c r="P36" s="165"/>
      <c r="Q36" s="163"/>
      <c r="R36" s="164"/>
      <c r="S36" s="164"/>
      <c r="T36" s="165"/>
      <c r="U36" s="163"/>
      <c r="V36" s="164"/>
      <c r="W36" s="164"/>
      <c r="X36" s="165"/>
      <c r="Y36" s="163"/>
      <c r="Z36" s="164"/>
      <c r="AA36" s="164"/>
      <c r="AB36" s="165"/>
      <c r="AC36" s="163"/>
      <c r="AD36" s="164"/>
      <c r="AE36" s="164"/>
      <c r="AF36" s="165"/>
      <c r="AG36" s="163">
        <v>2</v>
      </c>
      <c r="AH36" s="164">
        <v>1</v>
      </c>
      <c r="AI36" s="164"/>
      <c r="AJ36" s="165">
        <v>2</v>
      </c>
      <c r="AK36" s="163">
        <v>3</v>
      </c>
      <c r="AL36" s="164">
        <v>2</v>
      </c>
      <c r="AM36" s="164"/>
      <c r="AN36" s="165">
        <v>3</v>
      </c>
      <c r="AO36" s="163"/>
      <c r="AP36" s="164"/>
      <c r="AQ36" s="164"/>
      <c r="AR36" s="165"/>
      <c r="AS36" s="163"/>
      <c r="AT36" s="164"/>
      <c r="AU36" s="164"/>
      <c r="AV36" s="165"/>
      <c r="AW36" s="163"/>
      <c r="AX36" s="164"/>
      <c r="AY36" s="164"/>
      <c r="AZ36" s="165"/>
      <c r="BA36" s="163"/>
      <c r="BB36" s="164"/>
      <c r="BC36" s="164"/>
      <c r="BD36" s="165"/>
      <c r="BE36" s="163"/>
      <c r="BF36" s="164"/>
      <c r="BG36" s="164"/>
      <c r="BH36" s="165"/>
      <c r="BI36" s="163"/>
      <c r="BJ36" s="164"/>
      <c r="BK36" s="164"/>
      <c r="BL36" s="165"/>
      <c r="BM36" s="163"/>
      <c r="BN36" s="164"/>
      <c r="BO36" s="164"/>
      <c r="BP36" s="165"/>
      <c r="BQ36" s="163"/>
      <c r="BR36" s="164"/>
      <c r="BS36" s="164"/>
      <c r="BT36" s="166"/>
      <c r="BU36" s="163"/>
      <c r="BV36" s="164"/>
      <c r="BW36" s="164"/>
      <c r="BX36" s="166"/>
    </row>
    <row r="37" spans="1:237" s="17" customFormat="1" ht="13.5" customHeight="1" x14ac:dyDescent="0.2">
      <c r="A37" s="114" t="s">
        <v>94</v>
      </c>
      <c r="B37" s="214" t="s">
        <v>95</v>
      </c>
      <c r="C37" s="116">
        <f t="shared" si="15"/>
        <v>3</v>
      </c>
      <c r="D37" s="117">
        <f t="shared" si="16"/>
        <v>90</v>
      </c>
      <c r="E37" s="118">
        <f t="shared" si="17"/>
        <v>40</v>
      </c>
      <c r="F37" s="119">
        <f t="shared" si="18"/>
        <v>16</v>
      </c>
      <c r="G37" s="119">
        <f t="shared" si="21"/>
        <v>24</v>
      </c>
      <c r="H37" s="119">
        <f t="shared" si="19"/>
        <v>0</v>
      </c>
      <c r="I37" s="120">
        <f t="shared" si="20"/>
        <v>50</v>
      </c>
      <c r="J37" s="129"/>
      <c r="K37" s="270">
        <v>5</v>
      </c>
      <c r="L37" s="130"/>
      <c r="M37" s="163"/>
      <c r="N37" s="164"/>
      <c r="O37" s="164"/>
      <c r="P37" s="165"/>
      <c r="Q37" s="163"/>
      <c r="R37" s="164"/>
      <c r="S37" s="164"/>
      <c r="T37" s="165"/>
      <c r="U37" s="163"/>
      <c r="V37" s="164"/>
      <c r="W37" s="164"/>
      <c r="X37" s="165"/>
      <c r="Y37" s="163"/>
      <c r="Z37" s="164"/>
      <c r="AA37" s="164"/>
      <c r="AB37" s="165"/>
      <c r="AC37" s="163">
        <v>2</v>
      </c>
      <c r="AD37" s="164">
        <v>3</v>
      </c>
      <c r="AE37" s="164"/>
      <c r="AF37" s="165">
        <v>3</v>
      </c>
      <c r="AG37" s="163"/>
      <c r="AH37" s="164"/>
      <c r="AI37" s="164"/>
      <c r="AJ37" s="165"/>
      <c r="AK37" s="163"/>
      <c r="AL37" s="164"/>
      <c r="AM37" s="164"/>
      <c r="AN37" s="165"/>
      <c r="AO37" s="163"/>
      <c r="AP37" s="164"/>
      <c r="AQ37" s="164"/>
      <c r="AR37" s="165"/>
      <c r="AS37" s="163"/>
      <c r="AT37" s="164"/>
      <c r="AU37" s="164"/>
      <c r="AV37" s="165"/>
      <c r="AW37" s="163"/>
      <c r="AX37" s="164"/>
      <c r="AY37" s="164"/>
      <c r="AZ37" s="165"/>
      <c r="BA37" s="163"/>
      <c r="BB37" s="164"/>
      <c r="BC37" s="164"/>
      <c r="BD37" s="165"/>
      <c r="BE37" s="163"/>
      <c r="BF37" s="164"/>
      <c r="BG37" s="164"/>
      <c r="BH37" s="165"/>
      <c r="BI37" s="163"/>
      <c r="BJ37" s="164"/>
      <c r="BK37" s="164"/>
      <c r="BL37" s="165"/>
      <c r="BM37" s="163"/>
      <c r="BN37" s="164"/>
      <c r="BO37" s="164"/>
      <c r="BP37" s="165"/>
      <c r="BQ37" s="163"/>
      <c r="BR37" s="164"/>
      <c r="BS37" s="164"/>
      <c r="BT37" s="166"/>
      <c r="BU37" s="163"/>
      <c r="BV37" s="164"/>
      <c r="BW37" s="164"/>
      <c r="BX37" s="166"/>
    </row>
    <row r="38" spans="1:237" s="17" customFormat="1" ht="13.5" customHeight="1" x14ac:dyDescent="0.2">
      <c r="A38" s="114" t="s">
        <v>96</v>
      </c>
      <c r="B38" s="214" t="s">
        <v>97</v>
      </c>
      <c r="C38" s="116">
        <f t="shared" si="15"/>
        <v>4</v>
      </c>
      <c r="D38" s="117">
        <f t="shared" si="16"/>
        <v>120</v>
      </c>
      <c r="E38" s="118">
        <f t="shared" si="17"/>
        <v>48</v>
      </c>
      <c r="F38" s="119">
        <f t="shared" si="18"/>
        <v>24</v>
      </c>
      <c r="G38" s="119">
        <f t="shared" si="21"/>
        <v>24</v>
      </c>
      <c r="H38" s="119">
        <f t="shared" si="19"/>
        <v>0</v>
      </c>
      <c r="I38" s="120">
        <f t="shared" si="20"/>
        <v>72</v>
      </c>
      <c r="J38" s="129"/>
      <c r="K38" s="270">
        <v>2.4</v>
      </c>
      <c r="L38" s="130"/>
      <c r="M38" s="163"/>
      <c r="N38" s="164"/>
      <c r="O38" s="164"/>
      <c r="P38" s="165"/>
      <c r="Q38" s="163">
        <v>1</v>
      </c>
      <c r="R38" s="164"/>
      <c r="S38" s="164"/>
      <c r="T38" s="165">
        <v>1</v>
      </c>
      <c r="U38" s="163"/>
      <c r="V38" s="164">
        <v>2</v>
      </c>
      <c r="W38" s="164"/>
      <c r="X38" s="165">
        <v>1</v>
      </c>
      <c r="Y38" s="163">
        <v>2</v>
      </c>
      <c r="Z38" s="164">
        <v>1</v>
      </c>
      <c r="AA38" s="164"/>
      <c r="AB38" s="165">
        <v>2</v>
      </c>
      <c r="AC38" s="163"/>
      <c r="AD38" s="164"/>
      <c r="AE38" s="164"/>
      <c r="AF38" s="165"/>
      <c r="AG38" s="163"/>
      <c r="AH38" s="164"/>
      <c r="AI38" s="164"/>
      <c r="AJ38" s="165"/>
      <c r="AK38" s="163"/>
      <c r="AL38" s="164"/>
      <c r="AM38" s="164"/>
      <c r="AN38" s="165"/>
      <c r="AO38" s="163"/>
      <c r="AP38" s="164"/>
      <c r="AQ38" s="164"/>
      <c r="AR38" s="165"/>
      <c r="AS38" s="163"/>
      <c r="AT38" s="164"/>
      <c r="AU38" s="164"/>
      <c r="AV38" s="165"/>
      <c r="AW38" s="163"/>
      <c r="AX38" s="164"/>
      <c r="AY38" s="164"/>
      <c r="AZ38" s="165"/>
      <c r="BA38" s="163"/>
      <c r="BB38" s="164"/>
      <c r="BC38" s="164"/>
      <c r="BD38" s="165"/>
      <c r="BE38" s="163"/>
      <c r="BF38" s="164"/>
      <c r="BG38" s="164"/>
      <c r="BH38" s="165"/>
      <c r="BI38" s="163"/>
      <c r="BJ38" s="164"/>
      <c r="BK38" s="164"/>
      <c r="BL38" s="165"/>
      <c r="BM38" s="163"/>
      <c r="BN38" s="164"/>
      <c r="BO38" s="164"/>
      <c r="BP38" s="165"/>
      <c r="BQ38" s="163"/>
      <c r="BR38" s="164"/>
      <c r="BS38" s="164"/>
      <c r="BT38" s="166"/>
      <c r="BU38" s="163"/>
      <c r="BV38" s="164"/>
      <c r="BW38" s="164"/>
      <c r="BX38" s="166"/>
    </row>
    <row r="39" spans="1:237" s="17" customFormat="1" ht="13.5" customHeight="1" x14ac:dyDescent="0.2">
      <c r="A39" s="114" t="s">
        <v>98</v>
      </c>
      <c r="B39" s="214" t="s">
        <v>99</v>
      </c>
      <c r="C39" s="116">
        <f t="shared" si="15"/>
        <v>6</v>
      </c>
      <c r="D39" s="117">
        <f t="shared" si="16"/>
        <v>180</v>
      </c>
      <c r="E39" s="118">
        <f t="shared" si="17"/>
        <v>64</v>
      </c>
      <c r="F39" s="119">
        <f t="shared" si="18"/>
        <v>40</v>
      </c>
      <c r="G39" s="119">
        <f t="shared" si="21"/>
        <v>16</v>
      </c>
      <c r="H39" s="119">
        <f t="shared" si="19"/>
        <v>8</v>
      </c>
      <c r="I39" s="120">
        <f t="shared" si="20"/>
        <v>116</v>
      </c>
      <c r="J39" s="129"/>
      <c r="K39" s="270" t="s">
        <v>89</v>
      </c>
      <c r="L39" s="130"/>
      <c r="M39" s="163"/>
      <c r="N39" s="164"/>
      <c r="O39" s="164"/>
      <c r="P39" s="165"/>
      <c r="Q39" s="163"/>
      <c r="R39" s="164"/>
      <c r="S39" s="164"/>
      <c r="T39" s="165"/>
      <c r="U39" s="163"/>
      <c r="V39" s="164"/>
      <c r="W39" s="164"/>
      <c r="X39" s="165"/>
      <c r="Y39" s="163"/>
      <c r="Z39" s="164"/>
      <c r="AA39" s="164"/>
      <c r="AB39" s="165"/>
      <c r="AC39" s="163"/>
      <c r="AD39" s="164"/>
      <c r="AE39" s="164"/>
      <c r="AF39" s="165"/>
      <c r="AG39" s="163">
        <v>2</v>
      </c>
      <c r="AH39" s="164"/>
      <c r="AI39" s="164">
        <v>1</v>
      </c>
      <c r="AJ39" s="165">
        <v>2</v>
      </c>
      <c r="AK39" s="163">
        <v>2</v>
      </c>
      <c r="AL39" s="164">
        <v>1</v>
      </c>
      <c r="AM39" s="164"/>
      <c r="AN39" s="165">
        <v>2</v>
      </c>
      <c r="AO39" s="163">
        <v>1</v>
      </c>
      <c r="AP39" s="164">
        <v>1</v>
      </c>
      <c r="AQ39" s="164"/>
      <c r="AR39" s="165">
        <v>2</v>
      </c>
      <c r="AS39" s="163"/>
      <c r="AT39" s="164"/>
      <c r="AU39" s="164"/>
      <c r="AV39" s="165"/>
      <c r="AW39" s="163"/>
      <c r="AX39" s="164"/>
      <c r="AY39" s="164"/>
      <c r="AZ39" s="165"/>
      <c r="BA39" s="163"/>
      <c r="BB39" s="164"/>
      <c r="BC39" s="164"/>
      <c r="BD39" s="165"/>
      <c r="BE39" s="163"/>
      <c r="BF39" s="164"/>
      <c r="BG39" s="164"/>
      <c r="BH39" s="165"/>
      <c r="BI39" s="163"/>
      <c r="BJ39" s="164"/>
      <c r="BK39" s="164"/>
      <c r="BL39" s="165"/>
      <c r="BM39" s="163"/>
      <c r="BN39" s="164"/>
      <c r="BO39" s="164"/>
      <c r="BP39" s="165"/>
      <c r="BQ39" s="163"/>
      <c r="BR39" s="164"/>
      <c r="BS39" s="164"/>
      <c r="BT39" s="166"/>
      <c r="BU39" s="163"/>
      <c r="BV39" s="164"/>
      <c r="BW39" s="164"/>
      <c r="BX39" s="166"/>
    </row>
    <row r="40" spans="1:237" s="17" customFormat="1" ht="13.5" customHeight="1" x14ac:dyDescent="0.2">
      <c r="A40" s="114" t="s">
        <v>100</v>
      </c>
      <c r="B40" s="215" t="s">
        <v>101</v>
      </c>
      <c r="C40" s="116">
        <f t="shared" si="15"/>
        <v>4</v>
      </c>
      <c r="D40" s="117">
        <f t="shared" si="16"/>
        <v>120</v>
      </c>
      <c r="E40" s="118">
        <f t="shared" si="17"/>
        <v>48</v>
      </c>
      <c r="F40" s="119">
        <f t="shared" si="18"/>
        <v>16</v>
      </c>
      <c r="G40" s="119">
        <f t="shared" si="21"/>
        <v>32</v>
      </c>
      <c r="H40" s="119">
        <f t="shared" si="19"/>
        <v>0</v>
      </c>
      <c r="I40" s="120">
        <f t="shared" si="20"/>
        <v>72</v>
      </c>
      <c r="J40" s="129"/>
      <c r="K40" s="270">
        <v>11</v>
      </c>
      <c r="L40" s="130"/>
      <c r="M40" s="163"/>
      <c r="N40" s="164"/>
      <c r="O40" s="164"/>
      <c r="P40" s="165"/>
      <c r="Q40" s="163"/>
      <c r="R40" s="164"/>
      <c r="S40" s="164"/>
      <c r="T40" s="165"/>
      <c r="U40" s="163"/>
      <c r="V40" s="164"/>
      <c r="W40" s="164"/>
      <c r="X40" s="165"/>
      <c r="Y40" s="163"/>
      <c r="Z40" s="164"/>
      <c r="AA40" s="164"/>
      <c r="AB40" s="165"/>
      <c r="AC40" s="163"/>
      <c r="AD40" s="164"/>
      <c r="AE40" s="164"/>
      <c r="AF40" s="165"/>
      <c r="AG40" s="163"/>
      <c r="AH40" s="164"/>
      <c r="AI40" s="164"/>
      <c r="AJ40" s="165"/>
      <c r="AK40" s="163"/>
      <c r="AL40" s="164"/>
      <c r="AM40" s="164"/>
      <c r="AN40" s="165"/>
      <c r="AO40" s="163"/>
      <c r="AP40" s="164"/>
      <c r="AQ40" s="164"/>
      <c r="AR40" s="165"/>
      <c r="AS40" s="163"/>
      <c r="AT40" s="164"/>
      <c r="AU40" s="164"/>
      <c r="AV40" s="165"/>
      <c r="AW40" s="163"/>
      <c r="AX40" s="164"/>
      <c r="AY40" s="164"/>
      <c r="AZ40" s="165"/>
      <c r="BA40" s="163">
        <v>2</v>
      </c>
      <c r="BB40" s="164">
        <v>4</v>
      </c>
      <c r="BC40" s="164"/>
      <c r="BD40" s="165">
        <v>4</v>
      </c>
      <c r="BE40" s="163"/>
      <c r="BF40" s="164"/>
      <c r="BG40" s="164"/>
      <c r="BH40" s="165"/>
      <c r="BI40" s="163"/>
      <c r="BJ40" s="164"/>
      <c r="BK40" s="164"/>
      <c r="BL40" s="165"/>
      <c r="BM40" s="163"/>
      <c r="BN40" s="164"/>
      <c r="BO40" s="164"/>
      <c r="BP40" s="165"/>
      <c r="BQ40" s="163"/>
      <c r="BR40" s="164"/>
      <c r="BS40" s="164"/>
      <c r="BT40" s="166"/>
      <c r="BU40" s="163"/>
      <c r="BV40" s="164"/>
      <c r="BW40" s="164"/>
      <c r="BX40" s="166"/>
    </row>
    <row r="41" spans="1:237" s="17" customFormat="1" ht="30" customHeight="1" x14ac:dyDescent="0.2">
      <c r="A41" s="114" t="s">
        <v>102</v>
      </c>
      <c r="B41" s="217" t="s">
        <v>103</v>
      </c>
      <c r="C41" s="116">
        <f t="shared" si="15"/>
        <v>3</v>
      </c>
      <c r="D41" s="117">
        <f t="shared" si="16"/>
        <v>90</v>
      </c>
      <c r="E41" s="118">
        <f t="shared" si="17"/>
        <v>40</v>
      </c>
      <c r="F41" s="119">
        <f t="shared" si="18"/>
        <v>24</v>
      </c>
      <c r="G41" s="119">
        <f t="shared" si="21"/>
        <v>16</v>
      </c>
      <c r="H41" s="119">
        <f t="shared" si="19"/>
        <v>0</v>
      </c>
      <c r="I41" s="120">
        <f t="shared" si="20"/>
        <v>50</v>
      </c>
      <c r="J41" s="129"/>
      <c r="K41" s="270">
        <v>8</v>
      </c>
      <c r="L41" s="130"/>
      <c r="M41" s="163"/>
      <c r="N41" s="164"/>
      <c r="O41" s="164"/>
      <c r="P41" s="165"/>
      <c r="Q41" s="163"/>
      <c r="R41" s="164"/>
      <c r="S41" s="164"/>
      <c r="T41" s="165"/>
      <c r="U41" s="163"/>
      <c r="V41" s="164"/>
      <c r="W41" s="164"/>
      <c r="X41" s="165"/>
      <c r="Y41" s="163"/>
      <c r="Z41" s="164"/>
      <c r="AA41" s="164"/>
      <c r="AB41" s="165"/>
      <c r="AC41" s="163"/>
      <c r="AD41" s="164"/>
      <c r="AE41" s="164"/>
      <c r="AF41" s="165"/>
      <c r="AG41" s="163"/>
      <c r="AH41" s="164"/>
      <c r="AI41" s="164"/>
      <c r="AJ41" s="165"/>
      <c r="AK41" s="163"/>
      <c r="AL41" s="164"/>
      <c r="AM41" s="164"/>
      <c r="AN41" s="165"/>
      <c r="AO41" s="163">
        <v>3</v>
      </c>
      <c r="AP41" s="164">
        <v>2</v>
      </c>
      <c r="AQ41" s="164"/>
      <c r="AR41" s="165">
        <v>3</v>
      </c>
      <c r="AS41" s="163"/>
      <c r="AT41" s="164"/>
      <c r="AU41" s="164"/>
      <c r="AV41" s="165"/>
      <c r="AW41" s="163"/>
      <c r="AX41" s="164"/>
      <c r="AY41" s="164"/>
      <c r="AZ41" s="165"/>
      <c r="BA41" s="163"/>
      <c r="BB41" s="164"/>
      <c r="BC41" s="164"/>
      <c r="BD41" s="165"/>
      <c r="BE41" s="163"/>
      <c r="BF41" s="164"/>
      <c r="BG41" s="164"/>
      <c r="BH41" s="165"/>
      <c r="BI41" s="163"/>
      <c r="BJ41" s="164"/>
      <c r="BK41" s="164"/>
      <c r="BL41" s="165"/>
      <c r="BM41" s="163"/>
      <c r="BN41" s="164"/>
      <c r="BO41" s="164"/>
      <c r="BP41" s="165"/>
      <c r="BQ41" s="163"/>
      <c r="BR41" s="164"/>
      <c r="BS41" s="164"/>
      <c r="BT41" s="166"/>
      <c r="BU41" s="163"/>
      <c r="BV41" s="164"/>
      <c r="BW41" s="164"/>
      <c r="BX41" s="166"/>
    </row>
    <row r="42" spans="1:237" s="17" customFormat="1" ht="13.5" customHeight="1" x14ac:dyDescent="0.2">
      <c r="A42" s="114" t="s">
        <v>104</v>
      </c>
      <c r="B42" s="214" t="s">
        <v>105</v>
      </c>
      <c r="C42" s="116">
        <f t="shared" si="15"/>
        <v>5</v>
      </c>
      <c r="D42" s="117">
        <f t="shared" si="16"/>
        <v>150</v>
      </c>
      <c r="E42" s="118">
        <f t="shared" si="17"/>
        <v>64</v>
      </c>
      <c r="F42" s="119">
        <f t="shared" si="18"/>
        <v>40</v>
      </c>
      <c r="G42" s="119">
        <f t="shared" si="21"/>
        <v>8</v>
      </c>
      <c r="H42" s="119">
        <f t="shared" si="19"/>
        <v>16</v>
      </c>
      <c r="I42" s="120">
        <f t="shared" si="20"/>
        <v>86</v>
      </c>
      <c r="J42" s="129"/>
      <c r="K42" s="270">
        <v>10</v>
      </c>
      <c r="L42" s="130"/>
      <c r="M42" s="163"/>
      <c r="N42" s="164"/>
      <c r="O42" s="164"/>
      <c r="P42" s="165"/>
      <c r="Q42" s="163"/>
      <c r="R42" s="164"/>
      <c r="S42" s="164"/>
      <c r="T42" s="165"/>
      <c r="U42" s="163"/>
      <c r="V42" s="164"/>
      <c r="W42" s="164"/>
      <c r="X42" s="165"/>
      <c r="Y42" s="163"/>
      <c r="Z42" s="164"/>
      <c r="AA42" s="164"/>
      <c r="AB42" s="165"/>
      <c r="AC42" s="163"/>
      <c r="AD42" s="164"/>
      <c r="AE42" s="164"/>
      <c r="AF42" s="165"/>
      <c r="AG42" s="163"/>
      <c r="AH42" s="164"/>
      <c r="AI42" s="164"/>
      <c r="AJ42" s="165"/>
      <c r="AK42" s="163"/>
      <c r="AL42" s="164"/>
      <c r="AM42" s="164"/>
      <c r="AN42" s="165"/>
      <c r="AO42" s="163"/>
      <c r="AP42" s="164"/>
      <c r="AQ42" s="164"/>
      <c r="AR42" s="165"/>
      <c r="AS42" s="163">
        <v>3</v>
      </c>
      <c r="AT42" s="164"/>
      <c r="AU42" s="164">
        <v>2</v>
      </c>
      <c r="AV42" s="165">
        <v>3</v>
      </c>
      <c r="AW42" s="163">
        <v>2</v>
      </c>
      <c r="AX42" s="164">
        <v>1</v>
      </c>
      <c r="AY42" s="164"/>
      <c r="AZ42" s="165">
        <v>2</v>
      </c>
      <c r="BA42" s="163"/>
      <c r="BB42" s="164"/>
      <c r="BC42" s="164"/>
      <c r="BD42" s="165"/>
      <c r="BE42" s="163"/>
      <c r="BF42" s="164"/>
      <c r="BG42" s="164"/>
      <c r="BH42" s="165"/>
      <c r="BI42" s="163"/>
      <c r="BJ42" s="164"/>
      <c r="BK42" s="164"/>
      <c r="BL42" s="165"/>
      <c r="BM42" s="163"/>
      <c r="BN42" s="164"/>
      <c r="BO42" s="164"/>
      <c r="BP42" s="165"/>
      <c r="BQ42" s="163"/>
      <c r="BR42" s="164"/>
      <c r="BS42" s="164"/>
      <c r="BT42" s="166"/>
      <c r="BU42" s="163"/>
      <c r="BV42" s="164"/>
      <c r="BW42" s="164"/>
      <c r="BX42" s="166"/>
    </row>
    <row r="43" spans="1:237" s="113" customFormat="1" ht="13.5" customHeight="1" x14ac:dyDescent="0.2">
      <c r="A43" s="114" t="s">
        <v>106</v>
      </c>
      <c r="B43" s="216" t="s">
        <v>107</v>
      </c>
      <c r="C43" s="116">
        <f t="shared" si="15"/>
        <v>11</v>
      </c>
      <c r="D43" s="117">
        <f t="shared" si="16"/>
        <v>330</v>
      </c>
      <c r="E43" s="118">
        <f t="shared" si="17"/>
        <v>120</v>
      </c>
      <c r="F43" s="119">
        <f t="shared" si="18"/>
        <v>64</v>
      </c>
      <c r="G43" s="119">
        <f t="shared" si="21"/>
        <v>56</v>
      </c>
      <c r="H43" s="119">
        <f t="shared" si="19"/>
        <v>0</v>
      </c>
      <c r="I43" s="120">
        <f t="shared" si="20"/>
        <v>210</v>
      </c>
      <c r="J43" s="129">
        <v>12</v>
      </c>
      <c r="K43" s="270" t="s">
        <v>108</v>
      </c>
      <c r="L43" s="130"/>
      <c r="M43" s="163"/>
      <c r="N43" s="164"/>
      <c r="O43" s="164"/>
      <c r="P43" s="165"/>
      <c r="Q43" s="163"/>
      <c r="R43" s="164"/>
      <c r="S43" s="164"/>
      <c r="T43" s="165"/>
      <c r="U43" s="163"/>
      <c r="V43" s="164"/>
      <c r="W43" s="164"/>
      <c r="X43" s="165"/>
      <c r="Y43" s="163"/>
      <c r="Z43" s="164"/>
      <c r="AA43" s="164"/>
      <c r="AB43" s="165"/>
      <c r="AC43" s="163"/>
      <c r="AD43" s="164"/>
      <c r="AE43" s="164"/>
      <c r="AF43" s="165"/>
      <c r="AG43" s="163"/>
      <c r="AH43" s="164"/>
      <c r="AI43" s="164"/>
      <c r="AJ43" s="165"/>
      <c r="AK43" s="163"/>
      <c r="AL43" s="164"/>
      <c r="AM43" s="164"/>
      <c r="AN43" s="165"/>
      <c r="AO43" s="163"/>
      <c r="AP43" s="164"/>
      <c r="AQ43" s="164"/>
      <c r="AR43" s="165"/>
      <c r="AS43" s="163">
        <v>4</v>
      </c>
      <c r="AT43" s="164">
        <v>2</v>
      </c>
      <c r="AU43" s="164"/>
      <c r="AV43" s="165">
        <v>4</v>
      </c>
      <c r="AW43" s="163">
        <v>3</v>
      </c>
      <c r="AX43" s="164">
        <v>3</v>
      </c>
      <c r="AY43" s="164"/>
      <c r="AZ43" s="165">
        <v>4</v>
      </c>
      <c r="BA43" s="163">
        <v>1</v>
      </c>
      <c r="BB43" s="164">
        <v>2</v>
      </c>
      <c r="BC43" s="164"/>
      <c r="BD43" s="165">
        <v>2</v>
      </c>
      <c r="BE43" s="163"/>
      <c r="BF43" s="164"/>
      <c r="BG43" s="164"/>
      <c r="BH43" s="165">
        <v>1</v>
      </c>
      <c r="BI43" s="163"/>
      <c r="BJ43" s="164"/>
      <c r="BK43" s="164"/>
      <c r="BL43" s="165"/>
      <c r="BM43" s="163"/>
      <c r="BN43" s="164"/>
      <c r="BO43" s="164"/>
      <c r="BP43" s="165"/>
      <c r="BQ43" s="163"/>
      <c r="BR43" s="164"/>
      <c r="BS43" s="164"/>
      <c r="BT43" s="166"/>
      <c r="BU43" s="163"/>
      <c r="BV43" s="164"/>
      <c r="BW43" s="164"/>
      <c r="BX43" s="166"/>
      <c r="CA43" s="17"/>
      <c r="CB43" s="17"/>
      <c r="CC43" s="17"/>
    </row>
    <row r="44" spans="1:237" s="17" customFormat="1" ht="13.5" customHeight="1" x14ac:dyDescent="0.2">
      <c r="A44" s="114" t="s">
        <v>109</v>
      </c>
      <c r="B44" s="217" t="s">
        <v>110</v>
      </c>
      <c r="C44" s="116">
        <f t="shared" si="15"/>
        <v>5</v>
      </c>
      <c r="D44" s="117">
        <f t="shared" si="16"/>
        <v>150</v>
      </c>
      <c r="E44" s="118">
        <f t="shared" si="17"/>
        <v>64</v>
      </c>
      <c r="F44" s="119">
        <f t="shared" si="18"/>
        <v>40</v>
      </c>
      <c r="G44" s="119">
        <f t="shared" si="21"/>
        <v>24</v>
      </c>
      <c r="H44" s="119">
        <f t="shared" si="19"/>
        <v>0</v>
      </c>
      <c r="I44" s="120">
        <f t="shared" si="20"/>
        <v>86</v>
      </c>
      <c r="J44" s="129"/>
      <c r="K44" s="270">
        <v>11</v>
      </c>
      <c r="L44" s="130"/>
      <c r="M44" s="163"/>
      <c r="N44" s="164"/>
      <c r="O44" s="164"/>
      <c r="P44" s="165"/>
      <c r="Q44" s="163"/>
      <c r="R44" s="164"/>
      <c r="S44" s="164"/>
      <c r="T44" s="165"/>
      <c r="U44" s="163"/>
      <c r="V44" s="164"/>
      <c r="W44" s="164"/>
      <c r="X44" s="165"/>
      <c r="Y44" s="163"/>
      <c r="Z44" s="164"/>
      <c r="AA44" s="164"/>
      <c r="AB44" s="165"/>
      <c r="AC44" s="163"/>
      <c r="AD44" s="164"/>
      <c r="AE44" s="164"/>
      <c r="AF44" s="165"/>
      <c r="AG44" s="163"/>
      <c r="AH44" s="164"/>
      <c r="AI44" s="164"/>
      <c r="AJ44" s="165"/>
      <c r="AK44" s="163"/>
      <c r="AL44" s="164"/>
      <c r="AM44" s="164"/>
      <c r="AN44" s="165"/>
      <c r="AO44" s="163"/>
      <c r="AP44" s="164"/>
      <c r="AQ44" s="164"/>
      <c r="AR44" s="165"/>
      <c r="AS44" s="163"/>
      <c r="AT44" s="164"/>
      <c r="AU44" s="164"/>
      <c r="AV44" s="165"/>
      <c r="AW44" s="163"/>
      <c r="AX44" s="164"/>
      <c r="AY44" s="164"/>
      <c r="AZ44" s="165"/>
      <c r="BA44" s="163">
        <v>5</v>
      </c>
      <c r="BB44" s="164">
        <v>3</v>
      </c>
      <c r="BC44" s="164"/>
      <c r="BD44" s="165">
        <v>5</v>
      </c>
      <c r="BE44" s="163"/>
      <c r="BF44" s="164"/>
      <c r="BG44" s="164"/>
      <c r="BH44" s="165"/>
      <c r="BI44" s="163"/>
      <c r="BJ44" s="164"/>
      <c r="BK44" s="164"/>
      <c r="BL44" s="165"/>
      <c r="BM44" s="163"/>
      <c r="BN44" s="164"/>
      <c r="BO44" s="164"/>
      <c r="BP44" s="165"/>
      <c r="BQ44" s="163"/>
      <c r="BR44" s="164"/>
      <c r="BS44" s="164"/>
      <c r="BT44" s="166"/>
      <c r="BU44" s="163"/>
      <c r="BV44" s="164"/>
      <c r="BW44" s="164"/>
      <c r="BX44" s="166"/>
    </row>
    <row r="45" spans="1:237" s="17" customFormat="1" ht="13.5" customHeight="1" x14ac:dyDescent="0.2">
      <c r="A45" s="114" t="s">
        <v>111</v>
      </c>
      <c r="B45" s="215" t="s">
        <v>112</v>
      </c>
      <c r="C45" s="116">
        <f t="shared" si="15"/>
        <v>4</v>
      </c>
      <c r="D45" s="117">
        <f t="shared" si="16"/>
        <v>120</v>
      </c>
      <c r="E45" s="118">
        <f t="shared" si="17"/>
        <v>48</v>
      </c>
      <c r="F45" s="119">
        <f t="shared" si="18"/>
        <v>32</v>
      </c>
      <c r="G45" s="119">
        <f t="shared" si="21"/>
        <v>16</v>
      </c>
      <c r="H45" s="119">
        <f t="shared" si="19"/>
        <v>0</v>
      </c>
      <c r="I45" s="120">
        <f t="shared" si="20"/>
        <v>72</v>
      </c>
      <c r="J45" s="129"/>
      <c r="K45" s="270">
        <v>6.7</v>
      </c>
      <c r="L45" s="130"/>
      <c r="M45" s="163"/>
      <c r="N45" s="164"/>
      <c r="O45" s="164"/>
      <c r="P45" s="165"/>
      <c r="Q45" s="163"/>
      <c r="R45" s="164"/>
      <c r="S45" s="164"/>
      <c r="T45" s="165"/>
      <c r="U45" s="163"/>
      <c r="V45" s="164"/>
      <c r="W45" s="164"/>
      <c r="X45" s="165"/>
      <c r="Y45" s="163"/>
      <c r="Z45" s="164"/>
      <c r="AA45" s="164"/>
      <c r="AB45" s="165"/>
      <c r="AC45" s="163"/>
      <c r="AD45" s="164"/>
      <c r="AE45" s="164"/>
      <c r="AF45" s="165"/>
      <c r="AG45" s="163">
        <v>2</v>
      </c>
      <c r="AH45" s="164">
        <v>1</v>
      </c>
      <c r="AI45" s="164"/>
      <c r="AJ45" s="165">
        <v>2</v>
      </c>
      <c r="AK45" s="163">
        <v>2</v>
      </c>
      <c r="AL45" s="164">
        <v>1</v>
      </c>
      <c r="AM45" s="164"/>
      <c r="AN45" s="165">
        <v>2</v>
      </c>
      <c r="AO45" s="163"/>
      <c r="AP45" s="164"/>
      <c r="AQ45" s="164"/>
      <c r="AR45" s="165"/>
      <c r="AS45" s="163"/>
      <c r="AT45" s="164"/>
      <c r="AU45" s="164"/>
      <c r="AV45" s="165"/>
      <c r="AW45" s="163"/>
      <c r="AX45" s="164"/>
      <c r="AY45" s="164"/>
      <c r="AZ45" s="165"/>
      <c r="BA45" s="163"/>
      <c r="BB45" s="164"/>
      <c r="BC45" s="164"/>
      <c r="BD45" s="165"/>
      <c r="BE45" s="163"/>
      <c r="BF45" s="164"/>
      <c r="BG45" s="164"/>
      <c r="BH45" s="165"/>
      <c r="BI45" s="163"/>
      <c r="BJ45" s="164"/>
      <c r="BK45" s="164"/>
      <c r="BL45" s="165"/>
      <c r="BM45" s="163"/>
      <c r="BN45" s="164"/>
      <c r="BO45" s="164"/>
      <c r="BP45" s="165"/>
      <c r="BQ45" s="163"/>
      <c r="BR45" s="164"/>
      <c r="BS45" s="164"/>
      <c r="BT45" s="166"/>
      <c r="BU45" s="163"/>
      <c r="BV45" s="164"/>
      <c r="BW45" s="164"/>
      <c r="BX45" s="166"/>
    </row>
    <row r="46" spans="1:237" s="17" customFormat="1" ht="13.5" customHeight="1" x14ac:dyDescent="0.2">
      <c r="A46" s="114" t="s">
        <v>113</v>
      </c>
      <c r="B46" s="215" t="s">
        <v>114</v>
      </c>
      <c r="C46" s="116">
        <f t="shared" si="15"/>
        <v>6</v>
      </c>
      <c r="D46" s="117">
        <f t="shared" si="16"/>
        <v>180</v>
      </c>
      <c r="E46" s="118">
        <f t="shared" si="17"/>
        <v>64</v>
      </c>
      <c r="F46" s="119">
        <f t="shared" si="18"/>
        <v>32</v>
      </c>
      <c r="G46" s="119">
        <f t="shared" si="21"/>
        <v>32</v>
      </c>
      <c r="H46" s="119">
        <f t="shared" si="19"/>
        <v>0</v>
      </c>
      <c r="I46" s="120">
        <f t="shared" si="20"/>
        <v>116</v>
      </c>
      <c r="J46" s="129"/>
      <c r="K46" s="270">
        <v>10</v>
      </c>
      <c r="L46" s="130"/>
      <c r="M46" s="163"/>
      <c r="N46" s="164"/>
      <c r="O46" s="164"/>
      <c r="P46" s="165"/>
      <c r="Q46" s="163"/>
      <c r="R46" s="164"/>
      <c r="S46" s="164"/>
      <c r="T46" s="165"/>
      <c r="U46" s="163"/>
      <c r="V46" s="164"/>
      <c r="W46" s="164"/>
      <c r="X46" s="165"/>
      <c r="Y46" s="163"/>
      <c r="Z46" s="164"/>
      <c r="AA46" s="164"/>
      <c r="AB46" s="165"/>
      <c r="AC46" s="163"/>
      <c r="AD46" s="164"/>
      <c r="AE46" s="164"/>
      <c r="AF46" s="165"/>
      <c r="AG46" s="163"/>
      <c r="AH46" s="164"/>
      <c r="AI46" s="164"/>
      <c r="AJ46" s="165"/>
      <c r="AK46" s="163"/>
      <c r="AL46" s="164"/>
      <c r="AM46" s="164"/>
      <c r="AN46" s="165"/>
      <c r="AO46" s="163"/>
      <c r="AP46" s="164"/>
      <c r="AQ46" s="164"/>
      <c r="AR46" s="165"/>
      <c r="AS46" s="163">
        <v>2</v>
      </c>
      <c r="AT46" s="164">
        <v>2</v>
      </c>
      <c r="AU46" s="164"/>
      <c r="AV46" s="165">
        <v>3</v>
      </c>
      <c r="AW46" s="163">
        <v>2</v>
      </c>
      <c r="AX46" s="164">
        <v>2</v>
      </c>
      <c r="AY46" s="164"/>
      <c r="AZ46" s="165">
        <v>3</v>
      </c>
      <c r="BA46" s="163"/>
      <c r="BB46" s="164"/>
      <c r="BC46" s="164"/>
      <c r="BD46" s="165"/>
      <c r="BE46" s="163"/>
      <c r="BF46" s="164"/>
      <c r="BG46" s="164"/>
      <c r="BH46" s="165"/>
      <c r="BI46" s="163"/>
      <c r="BJ46" s="164"/>
      <c r="BK46" s="164"/>
      <c r="BL46" s="165"/>
      <c r="BM46" s="163"/>
      <c r="BN46" s="164"/>
      <c r="BO46" s="164"/>
      <c r="BP46" s="165"/>
      <c r="BQ46" s="163"/>
      <c r="BR46" s="164"/>
      <c r="BS46" s="164"/>
      <c r="BT46" s="166"/>
      <c r="BU46" s="163"/>
      <c r="BV46" s="164"/>
      <c r="BW46" s="164"/>
      <c r="BX46" s="166"/>
    </row>
    <row r="47" spans="1:237" s="17" customFormat="1" ht="13.5" customHeight="1" x14ac:dyDescent="0.2">
      <c r="A47" s="114" t="s">
        <v>115</v>
      </c>
      <c r="B47" s="215" t="s">
        <v>116</v>
      </c>
      <c r="C47" s="116">
        <f t="shared" si="15"/>
        <v>5</v>
      </c>
      <c r="D47" s="117">
        <f t="shared" si="16"/>
        <v>150</v>
      </c>
      <c r="E47" s="118">
        <f t="shared" si="17"/>
        <v>64</v>
      </c>
      <c r="F47" s="119">
        <f>(M47+Q47+U47+Y47+AO47+AC47+AG47+AK47+AO142+AS47+AW47+BA47+BE47+BI47+BM47+BQ47+BU47)*8</f>
        <v>40</v>
      </c>
      <c r="G47" s="119">
        <f t="shared" si="21"/>
        <v>24</v>
      </c>
      <c r="H47" s="119">
        <f>(O47+S47+W47+AA47+AE47+AU47+AI47+AM47+AQ47+AU142+AY47+BC47+BG47+BK47+BO47+BS47+BW47)*8</f>
        <v>0</v>
      </c>
      <c r="I47" s="120">
        <f t="shared" si="20"/>
        <v>86</v>
      </c>
      <c r="J47" s="129"/>
      <c r="K47" s="270">
        <v>14</v>
      </c>
      <c r="L47" s="130"/>
      <c r="M47" s="163"/>
      <c r="N47" s="164"/>
      <c r="O47" s="164"/>
      <c r="P47" s="165"/>
      <c r="Q47" s="163"/>
      <c r="R47" s="164"/>
      <c r="S47" s="164"/>
      <c r="T47" s="165"/>
      <c r="U47" s="163"/>
      <c r="V47" s="164"/>
      <c r="W47" s="164"/>
      <c r="X47" s="165"/>
      <c r="Y47" s="163"/>
      <c r="Z47" s="164"/>
      <c r="AA47" s="164"/>
      <c r="AB47" s="165"/>
      <c r="AC47" s="163"/>
      <c r="AD47" s="164"/>
      <c r="AE47" s="164"/>
      <c r="AF47" s="165"/>
      <c r="AG47" s="163"/>
      <c r="AH47" s="164"/>
      <c r="AI47" s="164"/>
      <c r="AJ47" s="165"/>
      <c r="AK47" s="163"/>
      <c r="AL47" s="164"/>
      <c r="AM47" s="164"/>
      <c r="AN47" s="165"/>
      <c r="AO47" s="163"/>
      <c r="AP47" s="164"/>
      <c r="AQ47" s="164"/>
      <c r="AR47" s="165"/>
      <c r="AS47" s="163"/>
      <c r="AT47" s="164"/>
      <c r="AU47" s="164"/>
      <c r="AV47" s="165"/>
      <c r="AW47" s="163"/>
      <c r="AX47" s="164"/>
      <c r="AY47" s="164"/>
      <c r="AZ47" s="165"/>
      <c r="BA47" s="163"/>
      <c r="BB47" s="164"/>
      <c r="BC47" s="164"/>
      <c r="BD47" s="165"/>
      <c r="BE47" s="163"/>
      <c r="BF47" s="164"/>
      <c r="BG47" s="164"/>
      <c r="BH47" s="165"/>
      <c r="BI47" s="163">
        <v>3</v>
      </c>
      <c r="BJ47" s="164">
        <v>2</v>
      </c>
      <c r="BK47" s="164"/>
      <c r="BL47" s="165">
        <v>3</v>
      </c>
      <c r="BM47" s="163">
        <v>2</v>
      </c>
      <c r="BN47" s="164">
        <v>1</v>
      </c>
      <c r="BO47" s="164"/>
      <c r="BP47" s="165">
        <v>2</v>
      </c>
      <c r="BQ47" s="163"/>
      <c r="BR47" s="164"/>
      <c r="BS47" s="164"/>
      <c r="BT47" s="166"/>
      <c r="BU47" s="163"/>
      <c r="BV47" s="164"/>
      <c r="BW47" s="164"/>
      <c r="BX47" s="166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</row>
    <row r="48" spans="1:237" s="224" customFormat="1" ht="13.5" customHeight="1" thickBot="1" x14ac:dyDescent="0.25">
      <c r="A48" s="114" t="s">
        <v>117</v>
      </c>
      <c r="B48" s="215" t="s">
        <v>118</v>
      </c>
      <c r="C48" s="116">
        <f t="shared" si="15"/>
        <v>6</v>
      </c>
      <c r="D48" s="117">
        <f t="shared" si="16"/>
        <v>180</v>
      </c>
      <c r="E48" s="118">
        <f t="shared" si="17"/>
        <v>64</v>
      </c>
      <c r="F48" s="119">
        <f>(M48+Q48+U48+Y48+AO48+AC48+AG48+AK48+AO143+AS48+AW48+BA48+BE48+BI48+BM48+BQ48+BU48)*8</f>
        <v>32</v>
      </c>
      <c r="G48" s="119">
        <f t="shared" si="21"/>
        <v>32</v>
      </c>
      <c r="H48" s="119">
        <f>(O48+S48+W48+AA48+AE48+AU48+AI48+AM48+AQ48+AU143+AY48+BC48+BG48+BK48+BO48+BS48+BW48)*8</f>
        <v>0</v>
      </c>
      <c r="I48" s="120">
        <f t="shared" si="20"/>
        <v>116</v>
      </c>
      <c r="J48" s="218"/>
      <c r="K48" s="279" t="s">
        <v>119</v>
      </c>
      <c r="L48" s="219"/>
      <c r="M48" s="220"/>
      <c r="N48" s="221"/>
      <c r="O48" s="221"/>
      <c r="P48" s="222"/>
      <c r="Q48" s="220"/>
      <c r="R48" s="221"/>
      <c r="S48" s="221"/>
      <c r="T48" s="222"/>
      <c r="U48" s="220"/>
      <c r="V48" s="221"/>
      <c r="W48" s="221"/>
      <c r="X48" s="222"/>
      <c r="Y48" s="220"/>
      <c r="Z48" s="221"/>
      <c r="AA48" s="221"/>
      <c r="AB48" s="222"/>
      <c r="AC48" s="220"/>
      <c r="AD48" s="221"/>
      <c r="AE48" s="221"/>
      <c r="AF48" s="222"/>
      <c r="AG48" s="220"/>
      <c r="AH48" s="221"/>
      <c r="AI48" s="221"/>
      <c r="AJ48" s="222"/>
      <c r="AK48" s="220"/>
      <c r="AL48" s="221"/>
      <c r="AM48" s="221"/>
      <c r="AN48" s="222"/>
      <c r="AO48" s="220"/>
      <c r="AP48" s="221"/>
      <c r="AQ48" s="221"/>
      <c r="AR48" s="222"/>
      <c r="AS48" s="220"/>
      <c r="AT48" s="221"/>
      <c r="AU48" s="221"/>
      <c r="AV48" s="222"/>
      <c r="AW48" s="220"/>
      <c r="AX48" s="221"/>
      <c r="AY48" s="221"/>
      <c r="AZ48" s="222"/>
      <c r="BA48" s="220"/>
      <c r="BB48" s="221"/>
      <c r="BC48" s="221"/>
      <c r="BD48" s="222"/>
      <c r="BE48" s="220"/>
      <c r="BF48" s="221"/>
      <c r="BG48" s="221"/>
      <c r="BH48" s="222"/>
      <c r="BI48" s="220"/>
      <c r="BJ48" s="221"/>
      <c r="BK48" s="221"/>
      <c r="BL48" s="222"/>
      <c r="BM48" s="220">
        <v>2</v>
      </c>
      <c r="BN48" s="221">
        <v>2</v>
      </c>
      <c r="BO48" s="221"/>
      <c r="BP48" s="222">
        <v>3</v>
      </c>
      <c r="BQ48" s="220">
        <v>2</v>
      </c>
      <c r="BR48" s="221">
        <v>2</v>
      </c>
      <c r="BS48" s="221"/>
      <c r="BT48" s="223">
        <v>3</v>
      </c>
      <c r="BU48" s="220"/>
      <c r="BV48" s="221"/>
      <c r="BW48" s="221"/>
      <c r="BX48" s="223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</row>
    <row r="49" spans="1:76" s="17" customFormat="1" ht="13.5" customHeight="1" x14ac:dyDescent="0.2">
      <c r="A49" s="114" t="s">
        <v>120</v>
      </c>
      <c r="B49" s="215" t="s">
        <v>121</v>
      </c>
      <c r="C49" s="116">
        <f t="shared" si="15"/>
        <v>6</v>
      </c>
      <c r="D49" s="117">
        <f t="shared" si="16"/>
        <v>180</v>
      </c>
      <c r="E49" s="118">
        <f t="shared" si="17"/>
        <v>72</v>
      </c>
      <c r="F49" s="119">
        <f>(M49+Q49+U49+Y49+AO49+AC49+AG49+AK49+AO144+AS49+AW49+BA49+BE49+BI49+BM49+BQ49+BU49)*8</f>
        <v>48</v>
      </c>
      <c r="G49" s="119">
        <f t="shared" si="21"/>
        <v>24</v>
      </c>
      <c r="H49" s="119">
        <f>(O49+S49+W49+AA49+AE49+AU49+AI49+AM49+AQ49+AU144+AY49+BC49+BG49+BK49+BO49+BS49+BW49)*8</f>
        <v>0</v>
      </c>
      <c r="I49" s="120">
        <f t="shared" si="20"/>
        <v>108</v>
      </c>
      <c r="J49" s="225"/>
      <c r="K49" s="270">
        <v>14</v>
      </c>
      <c r="L49" s="226"/>
      <c r="M49" s="163"/>
      <c r="N49" s="164"/>
      <c r="O49" s="164"/>
      <c r="P49" s="165"/>
      <c r="Q49" s="163"/>
      <c r="R49" s="164"/>
      <c r="S49" s="164"/>
      <c r="T49" s="165"/>
      <c r="U49" s="163"/>
      <c r="V49" s="164"/>
      <c r="W49" s="164"/>
      <c r="X49" s="165"/>
      <c r="Y49" s="163"/>
      <c r="Z49" s="164"/>
      <c r="AA49" s="164"/>
      <c r="AB49" s="165"/>
      <c r="AC49" s="163"/>
      <c r="AD49" s="164"/>
      <c r="AE49" s="164"/>
      <c r="AF49" s="165"/>
      <c r="AG49" s="163"/>
      <c r="AH49" s="164"/>
      <c r="AI49" s="164"/>
      <c r="AJ49" s="165"/>
      <c r="AK49" s="163"/>
      <c r="AL49" s="164"/>
      <c r="AM49" s="164"/>
      <c r="AN49" s="165"/>
      <c r="AO49" s="163"/>
      <c r="AP49" s="164"/>
      <c r="AQ49" s="164"/>
      <c r="AR49" s="165"/>
      <c r="AS49" s="163"/>
      <c r="AT49" s="164"/>
      <c r="AU49" s="164"/>
      <c r="AV49" s="165"/>
      <c r="AW49" s="163"/>
      <c r="AX49" s="164"/>
      <c r="AY49" s="164"/>
      <c r="AZ49" s="165"/>
      <c r="BA49" s="163"/>
      <c r="BB49" s="164"/>
      <c r="BC49" s="164"/>
      <c r="BD49" s="165"/>
      <c r="BE49" s="163"/>
      <c r="BF49" s="164"/>
      <c r="BG49" s="164"/>
      <c r="BH49" s="165"/>
      <c r="BI49" s="163">
        <v>4</v>
      </c>
      <c r="BJ49" s="164">
        <v>2</v>
      </c>
      <c r="BK49" s="164"/>
      <c r="BL49" s="165">
        <v>4</v>
      </c>
      <c r="BM49" s="163">
        <v>2</v>
      </c>
      <c r="BN49" s="164">
        <v>1</v>
      </c>
      <c r="BO49" s="164"/>
      <c r="BP49" s="165">
        <v>2</v>
      </c>
      <c r="BQ49" s="163"/>
      <c r="BR49" s="164"/>
      <c r="BS49" s="164"/>
      <c r="BT49" s="166"/>
      <c r="BU49" s="163"/>
      <c r="BV49" s="164"/>
      <c r="BW49" s="164"/>
      <c r="BX49" s="166"/>
    </row>
    <row r="50" spans="1:76" s="17" customFormat="1" ht="13.5" customHeight="1" x14ac:dyDescent="0.2">
      <c r="A50" s="114" t="s">
        <v>122</v>
      </c>
      <c r="B50" s="215" t="s">
        <v>123</v>
      </c>
      <c r="C50" s="116">
        <f t="shared" si="15"/>
        <v>4</v>
      </c>
      <c r="D50" s="117">
        <f t="shared" si="16"/>
        <v>120</v>
      </c>
      <c r="E50" s="118">
        <f t="shared" si="17"/>
        <v>48</v>
      </c>
      <c r="F50" s="119">
        <f>(M50+Q50+U50+Y50+AO50+AC50+AG50+AK50+AO145+AS50+AW50+BA50+BE50+BI50+BM50+BQ50+BU50)*8</f>
        <v>32</v>
      </c>
      <c r="G50" s="119">
        <f t="shared" si="21"/>
        <v>16</v>
      </c>
      <c r="H50" s="119">
        <f>(O50+S50+W50+AA50+AE50+AU50+AI50+AM50+AQ50+AU145+AY50+BC50+BG50+BK50+BO50+BS50+BW50)*8</f>
        <v>0</v>
      </c>
      <c r="I50" s="120">
        <f t="shared" si="20"/>
        <v>72</v>
      </c>
      <c r="J50" s="167"/>
      <c r="K50" s="273">
        <v>15</v>
      </c>
      <c r="L50" s="175"/>
      <c r="M50" s="163"/>
      <c r="N50" s="164"/>
      <c r="O50" s="164"/>
      <c r="P50" s="165"/>
      <c r="Q50" s="163"/>
      <c r="R50" s="164"/>
      <c r="S50" s="164"/>
      <c r="T50" s="165"/>
      <c r="U50" s="163"/>
      <c r="V50" s="164"/>
      <c r="W50" s="164"/>
      <c r="X50" s="165"/>
      <c r="Y50" s="163"/>
      <c r="Z50" s="164"/>
      <c r="AA50" s="164"/>
      <c r="AB50" s="165"/>
      <c r="AC50" s="163"/>
      <c r="AD50" s="164"/>
      <c r="AE50" s="164"/>
      <c r="AF50" s="165"/>
      <c r="AG50" s="163"/>
      <c r="AH50" s="164"/>
      <c r="AI50" s="164"/>
      <c r="AJ50" s="165"/>
      <c r="AK50" s="163"/>
      <c r="AL50" s="164"/>
      <c r="AM50" s="164"/>
      <c r="AN50" s="165"/>
      <c r="AO50" s="163"/>
      <c r="AP50" s="164"/>
      <c r="AQ50" s="164"/>
      <c r="AR50" s="165"/>
      <c r="AS50" s="163"/>
      <c r="AT50" s="164"/>
      <c r="AU50" s="164"/>
      <c r="AV50" s="165"/>
      <c r="AW50" s="163"/>
      <c r="AX50" s="164"/>
      <c r="AY50" s="164"/>
      <c r="AZ50" s="165"/>
      <c r="BA50" s="163"/>
      <c r="BB50" s="164"/>
      <c r="BC50" s="164"/>
      <c r="BD50" s="165"/>
      <c r="BE50" s="163"/>
      <c r="BF50" s="164"/>
      <c r="BG50" s="164"/>
      <c r="BH50" s="165"/>
      <c r="BI50" s="163"/>
      <c r="BJ50" s="164"/>
      <c r="BK50" s="164"/>
      <c r="BL50" s="165"/>
      <c r="BM50" s="163"/>
      <c r="BN50" s="164"/>
      <c r="BO50" s="164"/>
      <c r="BP50" s="165"/>
      <c r="BQ50" s="163">
        <v>4</v>
      </c>
      <c r="BR50" s="164">
        <v>2</v>
      </c>
      <c r="BS50" s="164"/>
      <c r="BT50" s="166">
        <v>4</v>
      </c>
      <c r="BU50" s="163"/>
      <c r="BV50" s="164"/>
      <c r="BW50" s="164"/>
      <c r="BX50" s="166"/>
    </row>
    <row r="51" spans="1:76" s="17" customFormat="1" ht="13.5" customHeight="1" x14ac:dyDescent="0.2">
      <c r="A51" s="114" t="s">
        <v>124</v>
      </c>
      <c r="B51" s="214" t="s">
        <v>125</v>
      </c>
      <c r="C51" s="116">
        <f t="shared" si="15"/>
        <v>4</v>
      </c>
      <c r="D51" s="117">
        <f t="shared" si="16"/>
        <v>120</v>
      </c>
      <c r="E51" s="118">
        <f t="shared" si="17"/>
        <v>40</v>
      </c>
      <c r="F51" s="119">
        <f>(M51+Q51+U51+Y51+AO51+AC51+AG51+AK51+AO147+AS51+AW51+BA51+BE51+BI51+BM51+BQ51+BU51)*8</f>
        <v>32</v>
      </c>
      <c r="G51" s="119">
        <f t="shared" si="21"/>
        <v>8</v>
      </c>
      <c r="H51" s="119">
        <f>(O51+S51+W51+AA51+AE51+AU51+AI51+AM51+AQ51+AU147+AY51+BC51+BG51+BK51+BO51+BS51+BW51)*8</f>
        <v>0</v>
      </c>
      <c r="I51" s="120">
        <f t="shared" si="20"/>
        <v>80</v>
      </c>
      <c r="J51" s="129"/>
      <c r="K51" s="270">
        <v>10</v>
      </c>
      <c r="L51" s="227"/>
      <c r="M51" s="163"/>
      <c r="N51" s="164"/>
      <c r="O51" s="164"/>
      <c r="P51" s="165"/>
      <c r="Q51" s="163"/>
      <c r="R51" s="164"/>
      <c r="S51" s="164"/>
      <c r="T51" s="165"/>
      <c r="U51" s="163"/>
      <c r="V51" s="164"/>
      <c r="W51" s="164"/>
      <c r="X51" s="165"/>
      <c r="Y51" s="163"/>
      <c r="Z51" s="164"/>
      <c r="AA51" s="164"/>
      <c r="AB51" s="165"/>
      <c r="AC51" s="163"/>
      <c r="AD51" s="164"/>
      <c r="AE51" s="164"/>
      <c r="AF51" s="165"/>
      <c r="AG51" s="163"/>
      <c r="AH51" s="164"/>
      <c r="AI51" s="164"/>
      <c r="AJ51" s="165"/>
      <c r="AK51" s="163"/>
      <c r="AL51" s="164"/>
      <c r="AM51" s="164"/>
      <c r="AN51" s="165"/>
      <c r="AO51" s="163"/>
      <c r="AP51" s="164"/>
      <c r="AQ51" s="164"/>
      <c r="AR51" s="165"/>
      <c r="AS51" s="163">
        <v>2</v>
      </c>
      <c r="AT51" s="164">
        <v>1</v>
      </c>
      <c r="AU51" s="164"/>
      <c r="AV51" s="165">
        <v>2</v>
      </c>
      <c r="AW51" s="163">
        <v>2</v>
      </c>
      <c r="AX51" s="164"/>
      <c r="AY51" s="164"/>
      <c r="AZ51" s="166">
        <v>2</v>
      </c>
      <c r="BA51" s="163"/>
      <c r="BB51" s="164"/>
      <c r="BC51" s="164"/>
      <c r="BD51" s="165"/>
      <c r="BE51" s="163"/>
      <c r="BF51" s="164"/>
      <c r="BG51" s="164"/>
      <c r="BH51" s="165"/>
      <c r="BI51" s="163"/>
      <c r="BJ51" s="164"/>
      <c r="BK51" s="164"/>
      <c r="BL51" s="165"/>
      <c r="BM51" s="163"/>
      <c r="BN51" s="164"/>
      <c r="BO51" s="164"/>
      <c r="BP51" s="165"/>
      <c r="BQ51" s="163"/>
      <c r="BR51" s="164"/>
      <c r="BS51" s="164"/>
      <c r="BT51" s="166"/>
      <c r="BU51" s="163"/>
      <c r="BV51" s="164"/>
      <c r="BW51" s="164"/>
      <c r="BX51" s="166"/>
    </row>
    <row r="52" spans="1:76" s="17" customFormat="1" ht="13.5" customHeight="1" thickBot="1" x14ac:dyDescent="0.25">
      <c r="A52" s="114" t="s">
        <v>126</v>
      </c>
      <c r="B52" s="228" t="s">
        <v>127</v>
      </c>
      <c r="C52" s="116">
        <f t="shared" si="15"/>
        <v>3</v>
      </c>
      <c r="D52" s="117">
        <f t="shared" si="16"/>
        <v>90</v>
      </c>
      <c r="E52" s="118">
        <f t="shared" si="17"/>
        <v>40</v>
      </c>
      <c r="F52" s="119">
        <f>(M52+Q52+U52+Y52+AO52+AC52+AG52+AK52+AO148+AS52+AW52+BA52+BE52+BI52+BM52+BQ52+BU52)*8</f>
        <v>24</v>
      </c>
      <c r="G52" s="119">
        <f t="shared" si="21"/>
        <v>16</v>
      </c>
      <c r="H52" s="119">
        <f>(O52+S52+W52+AA52+AE52+AU52+AI52+AM52+AQ52+AU148+AY52+BC52+BG52+BK52+BO52+BS52+BW52)*8</f>
        <v>0</v>
      </c>
      <c r="I52" s="120">
        <f t="shared" si="20"/>
        <v>50</v>
      </c>
      <c r="J52" s="229"/>
      <c r="K52" s="280">
        <v>9</v>
      </c>
      <c r="L52" s="230"/>
      <c r="M52" s="220"/>
      <c r="N52" s="221"/>
      <c r="O52" s="221"/>
      <c r="P52" s="222"/>
      <c r="Q52" s="220"/>
      <c r="R52" s="221"/>
      <c r="S52" s="221"/>
      <c r="T52" s="222"/>
      <c r="U52" s="220"/>
      <c r="V52" s="221"/>
      <c r="W52" s="221"/>
      <c r="X52" s="222"/>
      <c r="Y52" s="220"/>
      <c r="Z52" s="221"/>
      <c r="AA52" s="221"/>
      <c r="AB52" s="222"/>
      <c r="AC52" s="220"/>
      <c r="AD52" s="221"/>
      <c r="AE52" s="221"/>
      <c r="AF52" s="222"/>
      <c r="AG52" s="220"/>
      <c r="AH52" s="221"/>
      <c r="AI52" s="221"/>
      <c r="AJ52" s="222"/>
      <c r="AK52" s="220"/>
      <c r="AL52" s="221"/>
      <c r="AM52" s="221"/>
      <c r="AN52" s="222"/>
      <c r="AO52" s="220"/>
      <c r="AP52" s="221"/>
      <c r="AQ52" s="221"/>
      <c r="AR52" s="222"/>
      <c r="AS52" s="220">
        <v>3</v>
      </c>
      <c r="AT52" s="221">
        <v>2</v>
      </c>
      <c r="AU52" s="221"/>
      <c r="AV52" s="222">
        <v>3</v>
      </c>
      <c r="AW52" s="220"/>
      <c r="AX52" s="221"/>
      <c r="AY52" s="221"/>
      <c r="AZ52" s="222"/>
      <c r="BA52" s="220"/>
      <c r="BB52" s="221"/>
      <c r="BC52" s="221"/>
      <c r="BD52" s="222"/>
      <c r="BE52" s="220"/>
      <c r="BF52" s="221"/>
      <c r="BG52" s="221"/>
      <c r="BH52" s="222"/>
      <c r="BI52" s="220"/>
      <c r="BJ52" s="221"/>
      <c r="BK52" s="221"/>
      <c r="BL52" s="222"/>
      <c r="BM52" s="220"/>
      <c r="BN52" s="221"/>
      <c r="BO52" s="221"/>
      <c r="BP52" s="222"/>
      <c r="BQ52" s="220"/>
      <c r="BR52" s="221"/>
      <c r="BS52" s="221"/>
      <c r="BT52" s="223"/>
      <c r="BU52" s="220"/>
      <c r="BV52" s="221"/>
      <c r="BW52" s="221"/>
      <c r="BX52" s="223"/>
    </row>
    <row r="53" spans="1:76" s="17" customFormat="1" ht="13.5" customHeight="1" thickBot="1" x14ac:dyDescent="0.25">
      <c r="A53" s="144"/>
      <c r="B53" s="145" t="s">
        <v>51</v>
      </c>
      <c r="C53" s="193">
        <f t="shared" ref="C53:I53" si="22">SUM(C25:C52)</f>
        <v>133</v>
      </c>
      <c r="D53" s="231">
        <f t="shared" si="22"/>
        <v>3990</v>
      </c>
      <c r="E53" s="231">
        <f t="shared" si="22"/>
        <v>1592</v>
      </c>
      <c r="F53" s="231">
        <f t="shared" si="22"/>
        <v>928</v>
      </c>
      <c r="G53" s="231">
        <f t="shared" si="22"/>
        <v>624</v>
      </c>
      <c r="H53" s="231">
        <f t="shared" si="22"/>
        <v>40</v>
      </c>
      <c r="I53" s="232">
        <f t="shared" si="22"/>
        <v>2398</v>
      </c>
      <c r="J53" s="233">
        <v>2</v>
      </c>
      <c r="K53" s="234">
        <v>35</v>
      </c>
      <c r="L53" s="235">
        <v>2</v>
      </c>
      <c r="M53" s="149">
        <f t="shared" ref="M53:BX53" si="23">SUM(M25:M52)</f>
        <v>7</v>
      </c>
      <c r="N53" s="147">
        <f t="shared" si="23"/>
        <v>6</v>
      </c>
      <c r="O53" s="147">
        <f t="shared" si="23"/>
        <v>0</v>
      </c>
      <c r="P53" s="148">
        <f t="shared" si="23"/>
        <v>8</v>
      </c>
      <c r="Q53" s="149">
        <f t="shared" si="23"/>
        <v>7</v>
      </c>
      <c r="R53" s="147">
        <f t="shared" si="23"/>
        <v>7</v>
      </c>
      <c r="S53" s="147">
        <f t="shared" si="23"/>
        <v>0</v>
      </c>
      <c r="T53" s="148">
        <f t="shared" si="23"/>
        <v>9</v>
      </c>
      <c r="U53" s="149">
        <f t="shared" si="23"/>
        <v>5</v>
      </c>
      <c r="V53" s="147">
        <f t="shared" si="23"/>
        <v>4</v>
      </c>
      <c r="W53" s="147">
        <f t="shared" si="23"/>
        <v>1</v>
      </c>
      <c r="X53" s="148">
        <f t="shared" si="23"/>
        <v>6</v>
      </c>
      <c r="Y53" s="149">
        <f t="shared" si="23"/>
        <v>7</v>
      </c>
      <c r="Z53" s="147">
        <f t="shared" si="23"/>
        <v>3</v>
      </c>
      <c r="AA53" s="147">
        <f t="shared" si="23"/>
        <v>1</v>
      </c>
      <c r="AB53" s="148">
        <f t="shared" si="23"/>
        <v>7</v>
      </c>
      <c r="AC53" s="149">
        <f t="shared" si="23"/>
        <v>12</v>
      </c>
      <c r="AD53" s="147">
        <f t="shared" si="23"/>
        <v>10</v>
      </c>
      <c r="AE53" s="147">
        <f t="shared" si="23"/>
        <v>0</v>
      </c>
      <c r="AF53" s="148">
        <f t="shared" si="23"/>
        <v>14</v>
      </c>
      <c r="AG53" s="149">
        <f t="shared" si="23"/>
        <v>10</v>
      </c>
      <c r="AH53" s="147">
        <f t="shared" si="23"/>
        <v>4</v>
      </c>
      <c r="AI53" s="147">
        <f t="shared" si="23"/>
        <v>1</v>
      </c>
      <c r="AJ53" s="148">
        <f t="shared" si="23"/>
        <v>10</v>
      </c>
      <c r="AK53" s="149">
        <f t="shared" si="23"/>
        <v>10</v>
      </c>
      <c r="AL53" s="147">
        <f t="shared" si="23"/>
        <v>5</v>
      </c>
      <c r="AM53" s="147">
        <f t="shared" si="23"/>
        <v>0</v>
      </c>
      <c r="AN53" s="148">
        <f t="shared" si="23"/>
        <v>10</v>
      </c>
      <c r="AO53" s="149">
        <f t="shared" si="23"/>
        <v>8</v>
      </c>
      <c r="AP53" s="147">
        <f t="shared" si="23"/>
        <v>5</v>
      </c>
      <c r="AQ53" s="147">
        <f t="shared" si="23"/>
        <v>0</v>
      </c>
      <c r="AR53" s="148">
        <f t="shared" si="23"/>
        <v>10</v>
      </c>
      <c r="AS53" s="149">
        <f t="shared" si="23"/>
        <v>14</v>
      </c>
      <c r="AT53" s="147">
        <f t="shared" si="23"/>
        <v>7</v>
      </c>
      <c r="AU53" s="147">
        <f t="shared" si="23"/>
        <v>2</v>
      </c>
      <c r="AV53" s="148">
        <f t="shared" si="23"/>
        <v>15</v>
      </c>
      <c r="AW53" s="149">
        <f t="shared" si="23"/>
        <v>9</v>
      </c>
      <c r="AX53" s="147">
        <f t="shared" si="23"/>
        <v>6</v>
      </c>
      <c r="AY53" s="147">
        <f t="shared" si="23"/>
        <v>0</v>
      </c>
      <c r="AZ53" s="148">
        <f t="shared" si="23"/>
        <v>11</v>
      </c>
      <c r="BA53" s="149">
        <f t="shared" si="23"/>
        <v>8</v>
      </c>
      <c r="BB53" s="147">
        <f t="shared" si="23"/>
        <v>9</v>
      </c>
      <c r="BC53" s="147">
        <f t="shared" si="23"/>
        <v>0</v>
      </c>
      <c r="BD53" s="148">
        <f t="shared" si="23"/>
        <v>11</v>
      </c>
      <c r="BE53" s="149">
        <f t="shared" si="23"/>
        <v>0</v>
      </c>
      <c r="BF53" s="147">
        <f t="shared" si="23"/>
        <v>0</v>
      </c>
      <c r="BG53" s="147">
        <f t="shared" si="23"/>
        <v>0</v>
      </c>
      <c r="BH53" s="148">
        <f t="shared" si="23"/>
        <v>1</v>
      </c>
      <c r="BI53" s="149">
        <f t="shared" si="23"/>
        <v>7</v>
      </c>
      <c r="BJ53" s="147">
        <f t="shared" si="23"/>
        <v>4</v>
      </c>
      <c r="BK53" s="147">
        <f t="shared" si="23"/>
        <v>0</v>
      </c>
      <c r="BL53" s="148">
        <f t="shared" si="23"/>
        <v>7</v>
      </c>
      <c r="BM53" s="149">
        <f t="shared" si="23"/>
        <v>6</v>
      </c>
      <c r="BN53" s="147">
        <f t="shared" si="23"/>
        <v>4</v>
      </c>
      <c r="BO53" s="147">
        <f t="shared" si="23"/>
        <v>0</v>
      </c>
      <c r="BP53" s="148">
        <f t="shared" si="23"/>
        <v>7</v>
      </c>
      <c r="BQ53" s="149">
        <f t="shared" si="23"/>
        <v>6</v>
      </c>
      <c r="BR53" s="147">
        <f t="shared" si="23"/>
        <v>4</v>
      </c>
      <c r="BS53" s="147">
        <f t="shared" si="23"/>
        <v>0</v>
      </c>
      <c r="BT53" s="148">
        <f t="shared" si="23"/>
        <v>7</v>
      </c>
      <c r="BU53" s="149">
        <f t="shared" si="23"/>
        <v>0</v>
      </c>
      <c r="BV53" s="147">
        <f t="shared" si="23"/>
        <v>0</v>
      </c>
      <c r="BW53" s="147">
        <f t="shared" si="23"/>
        <v>0</v>
      </c>
      <c r="BX53" s="148">
        <f t="shared" si="23"/>
        <v>0</v>
      </c>
    </row>
    <row r="54" spans="1:76" s="17" customFormat="1" ht="13.5" customHeight="1" x14ac:dyDescent="0.2">
      <c r="A54" s="290" t="s">
        <v>128</v>
      </c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2"/>
    </row>
    <row r="55" spans="1:76" s="17" customFormat="1" ht="13.5" customHeight="1" x14ac:dyDescent="0.2">
      <c r="A55" s="114" t="s">
        <v>129</v>
      </c>
      <c r="B55" s="157" t="s">
        <v>130</v>
      </c>
      <c r="C55" s="116">
        <f t="shared" ref="C55:C63" si="24">P55+T55+X55+AB55+AF55+AJ55+AN55+AR55+AV55+AZ55+BD55+BH55+BL55+BP55+BT55+BX55</f>
        <v>4</v>
      </c>
      <c r="D55" s="117">
        <f t="shared" ref="D55:D63" si="25">30*C55</f>
        <v>120</v>
      </c>
      <c r="E55" s="118">
        <f t="shared" ref="E55:E63" si="26">SUM(F55:H55)</f>
        <v>48</v>
      </c>
      <c r="F55" s="119">
        <f t="shared" ref="F55:F63" si="27">(M55+Q55+U55+Y55+AO55+AC55+AG55+AK55+AO151+AS55+AW55+BA55+BE55+BI55+BM55+BQ55+BU55)*8</f>
        <v>24</v>
      </c>
      <c r="G55" s="119">
        <f>(N55+R55+V55+Z55+AD55+AH55+AL55+AP55+AT55+AX55+BB55+BF55+BJ55+BN55+BR55+BV55)*8</f>
        <v>24</v>
      </c>
      <c r="H55" s="119">
        <f t="shared" ref="H55:H63" si="28">(O55+S55+W55+AA55+AE55+AU55+AI55+AM55+AQ55+AU151+AY55+BC55+BG55+BK55+BO55+BS55+BW55)*8</f>
        <v>0</v>
      </c>
      <c r="I55" s="120">
        <f t="shared" ref="I55:I63" si="29">D55-E55</f>
        <v>72</v>
      </c>
      <c r="J55" s="121"/>
      <c r="K55" s="122">
        <v>6</v>
      </c>
      <c r="L55" s="122"/>
      <c r="M55" s="124"/>
      <c r="N55" s="125"/>
      <c r="O55" s="125"/>
      <c r="P55" s="126"/>
      <c r="Q55" s="124"/>
      <c r="R55" s="125"/>
      <c r="S55" s="125"/>
      <c r="T55" s="126"/>
      <c r="U55" s="163"/>
      <c r="V55" s="164"/>
      <c r="W55" s="164"/>
      <c r="X55" s="165"/>
      <c r="Y55" s="163"/>
      <c r="Z55" s="164"/>
      <c r="AA55" s="164"/>
      <c r="AB55" s="165"/>
      <c r="AC55" s="124"/>
      <c r="AD55" s="125"/>
      <c r="AE55" s="125"/>
      <c r="AF55" s="126"/>
      <c r="AG55" s="124">
        <v>3</v>
      </c>
      <c r="AH55" s="125">
        <v>3</v>
      </c>
      <c r="AI55" s="125"/>
      <c r="AJ55" s="126">
        <v>4</v>
      </c>
      <c r="AK55" s="124"/>
      <c r="AL55" s="125"/>
      <c r="AM55" s="125"/>
      <c r="AN55" s="126"/>
      <c r="AO55" s="124"/>
      <c r="AP55" s="125"/>
      <c r="AQ55" s="125"/>
      <c r="AR55" s="126"/>
      <c r="AS55" s="124"/>
      <c r="AT55" s="125"/>
      <c r="AU55" s="125"/>
      <c r="AV55" s="126"/>
      <c r="AW55" s="124"/>
      <c r="AX55" s="125"/>
      <c r="AY55" s="125"/>
      <c r="AZ55" s="126"/>
      <c r="BA55" s="124"/>
      <c r="BB55" s="125"/>
      <c r="BC55" s="125"/>
      <c r="BD55" s="126"/>
      <c r="BE55" s="124"/>
      <c r="BF55" s="125"/>
      <c r="BG55" s="125"/>
      <c r="BH55" s="126"/>
      <c r="BI55" s="124"/>
      <c r="BJ55" s="125"/>
      <c r="BK55" s="125"/>
      <c r="BL55" s="126"/>
      <c r="BM55" s="124"/>
      <c r="BN55" s="125"/>
      <c r="BO55" s="125"/>
      <c r="BP55" s="126"/>
      <c r="BQ55" s="124"/>
      <c r="BR55" s="125"/>
      <c r="BS55" s="125"/>
      <c r="BT55" s="126"/>
      <c r="BU55" s="124"/>
      <c r="BV55" s="125"/>
      <c r="BW55" s="125"/>
      <c r="BX55" s="127"/>
    </row>
    <row r="56" spans="1:76" s="17" customFormat="1" ht="13.5" customHeight="1" x14ac:dyDescent="0.2">
      <c r="A56" s="114" t="s">
        <v>131</v>
      </c>
      <c r="B56" s="157" t="s">
        <v>132</v>
      </c>
      <c r="C56" s="116">
        <f t="shared" si="24"/>
        <v>4</v>
      </c>
      <c r="D56" s="117">
        <f t="shared" si="25"/>
        <v>120</v>
      </c>
      <c r="E56" s="118">
        <f t="shared" si="26"/>
        <v>32</v>
      </c>
      <c r="F56" s="119">
        <f t="shared" si="27"/>
        <v>16</v>
      </c>
      <c r="G56" s="119">
        <f t="shared" ref="G56:G63" si="30">(N56+R56+V56+Z56+AD56+AH56+AL56+AP56+AT56+AX56+BB56+BF56+BJ56+BN56+BR56+BV56)*8</f>
        <v>16</v>
      </c>
      <c r="H56" s="119">
        <f t="shared" si="28"/>
        <v>0</v>
      </c>
      <c r="I56" s="120">
        <f t="shared" si="29"/>
        <v>88</v>
      </c>
      <c r="J56" s="121"/>
      <c r="K56" s="122">
        <v>8</v>
      </c>
      <c r="L56" s="122"/>
      <c r="M56" s="124"/>
      <c r="N56" s="125"/>
      <c r="O56" s="125"/>
      <c r="P56" s="126"/>
      <c r="Q56" s="124"/>
      <c r="R56" s="125"/>
      <c r="S56" s="125"/>
      <c r="T56" s="126"/>
      <c r="U56" s="124"/>
      <c r="V56" s="125"/>
      <c r="W56" s="125"/>
      <c r="X56" s="126"/>
      <c r="Y56" s="124"/>
      <c r="Z56" s="125"/>
      <c r="AA56" s="125"/>
      <c r="AB56" s="126"/>
      <c r="AC56" s="163"/>
      <c r="AD56" s="164"/>
      <c r="AE56" s="164"/>
      <c r="AF56" s="165"/>
      <c r="AG56" s="124"/>
      <c r="AH56" s="125"/>
      <c r="AI56" s="125"/>
      <c r="AJ56" s="126"/>
      <c r="AK56" s="124"/>
      <c r="AL56" s="125"/>
      <c r="AM56" s="125"/>
      <c r="AN56" s="126"/>
      <c r="AO56" s="124">
        <v>2</v>
      </c>
      <c r="AP56" s="125">
        <v>2</v>
      </c>
      <c r="AQ56" s="125"/>
      <c r="AR56" s="126">
        <v>4</v>
      </c>
      <c r="AS56" s="124"/>
      <c r="AT56" s="125"/>
      <c r="AU56" s="125"/>
      <c r="AV56" s="126"/>
      <c r="AW56" s="124"/>
      <c r="AX56" s="125"/>
      <c r="AY56" s="125"/>
      <c r="AZ56" s="126"/>
      <c r="BA56" s="124"/>
      <c r="BB56" s="125"/>
      <c r="BC56" s="125"/>
      <c r="BD56" s="126"/>
      <c r="BE56" s="124"/>
      <c r="BF56" s="125"/>
      <c r="BG56" s="125"/>
      <c r="BH56" s="126"/>
      <c r="BI56" s="124"/>
      <c r="BJ56" s="125"/>
      <c r="BK56" s="125"/>
      <c r="BL56" s="126"/>
      <c r="BM56" s="124"/>
      <c r="BN56" s="125"/>
      <c r="BO56" s="125"/>
      <c r="BP56" s="126"/>
      <c r="BQ56" s="124"/>
      <c r="BR56" s="125"/>
      <c r="BS56" s="125"/>
      <c r="BT56" s="126"/>
      <c r="BU56" s="124"/>
      <c r="BV56" s="125"/>
      <c r="BW56" s="125"/>
      <c r="BX56" s="127"/>
    </row>
    <row r="57" spans="1:76" s="17" customFormat="1" ht="13.5" customHeight="1" x14ac:dyDescent="0.2">
      <c r="A57" s="114" t="s">
        <v>133</v>
      </c>
      <c r="B57" s="157" t="s">
        <v>134</v>
      </c>
      <c r="C57" s="116">
        <f t="shared" si="24"/>
        <v>4</v>
      </c>
      <c r="D57" s="117">
        <f t="shared" si="25"/>
        <v>120</v>
      </c>
      <c r="E57" s="118">
        <f t="shared" si="26"/>
        <v>32</v>
      </c>
      <c r="F57" s="119">
        <f t="shared" si="27"/>
        <v>16</v>
      </c>
      <c r="G57" s="119">
        <f t="shared" si="30"/>
        <v>16</v>
      </c>
      <c r="H57" s="119">
        <f t="shared" si="28"/>
        <v>0</v>
      </c>
      <c r="I57" s="120">
        <f t="shared" si="29"/>
        <v>88</v>
      </c>
      <c r="J57" s="129"/>
      <c r="K57" s="130">
        <v>10</v>
      </c>
      <c r="L57" s="130"/>
      <c r="M57" s="179"/>
      <c r="N57" s="180"/>
      <c r="O57" s="180"/>
      <c r="P57" s="181"/>
      <c r="Q57" s="179"/>
      <c r="R57" s="180"/>
      <c r="S57" s="180"/>
      <c r="T57" s="181"/>
      <c r="U57" s="163"/>
      <c r="V57" s="164"/>
      <c r="W57" s="164"/>
      <c r="X57" s="165"/>
      <c r="Y57" s="163"/>
      <c r="Z57" s="164"/>
      <c r="AA57" s="164"/>
      <c r="AB57" s="165"/>
      <c r="AC57" s="163"/>
      <c r="AD57" s="164"/>
      <c r="AE57" s="164"/>
      <c r="AF57" s="165"/>
      <c r="AG57" s="163"/>
      <c r="AH57" s="164"/>
      <c r="AI57" s="164"/>
      <c r="AJ57" s="165"/>
      <c r="AK57" s="163"/>
      <c r="AL57" s="164"/>
      <c r="AM57" s="164"/>
      <c r="AN57" s="165"/>
      <c r="AO57" s="163"/>
      <c r="AP57" s="164"/>
      <c r="AQ57" s="164"/>
      <c r="AR57" s="165"/>
      <c r="AS57" s="163"/>
      <c r="AT57" s="164"/>
      <c r="AU57" s="164"/>
      <c r="AV57" s="165"/>
      <c r="AW57" s="163">
        <v>2</v>
      </c>
      <c r="AX57" s="164">
        <v>2</v>
      </c>
      <c r="AY57" s="164"/>
      <c r="AZ57" s="165">
        <v>4</v>
      </c>
      <c r="BA57" s="163"/>
      <c r="BB57" s="164"/>
      <c r="BC57" s="164"/>
      <c r="BD57" s="165"/>
      <c r="BE57" s="163"/>
      <c r="BF57" s="164"/>
      <c r="BG57" s="164"/>
      <c r="BH57" s="165"/>
      <c r="BI57" s="163"/>
      <c r="BJ57" s="164"/>
      <c r="BK57" s="164"/>
      <c r="BL57" s="165"/>
      <c r="BM57" s="163"/>
      <c r="BN57" s="164"/>
      <c r="BO57" s="164"/>
      <c r="BP57" s="165"/>
      <c r="BQ57" s="163"/>
      <c r="BR57" s="164"/>
      <c r="BS57" s="164"/>
      <c r="BT57" s="166"/>
      <c r="BU57" s="163"/>
      <c r="BV57" s="164"/>
      <c r="BW57" s="164"/>
      <c r="BX57" s="166"/>
    </row>
    <row r="58" spans="1:76" s="17" customFormat="1" ht="13.5" customHeight="1" x14ac:dyDescent="0.2">
      <c r="A58" s="114" t="s">
        <v>135</v>
      </c>
      <c r="B58" s="157" t="s">
        <v>136</v>
      </c>
      <c r="C58" s="116">
        <f t="shared" si="24"/>
        <v>4</v>
      </c>
      <c r="D58" s="117">
        <f t="shared" si="25"/>
        <v>120</v>
      </c>
      <c r="E58" s="118">
        <f t="shared" si="26"/>
        <v>32</v>
      </c>
      <c r="F58" s="119">
        <f t="shared" si="27"/>
        <v>16</v>
      </c>
      <c r="G58" s="119">
        <f t="shared" si="30"/>
        <v>8</v>
      </c>
      <c r="H58" s="119">
        <f t="shared" si="28"/>
        <v>8</v>
      </c>
      <c r="I58" s="120">
        <f t="shared" si="29"/>
        <v>88</v>
      </c>
      <c r="J58" s="129"/>
      <c r="K58" s="130">
        <v>12</v>
      </c>
      <c r="L58" s="130"/>
      <c r="M58" s="163"/>
      <c r="N58" s="164"/>
      <c r="O58" s="164"/>
      <c r="P58" s="165"/>
      <c r="Q58" s="163"/>
      <c r="R58" s="164"/>
      <c r="S58" s="164"/>
      <c r="T58" s="165"/>
      <c r="U58" s="163"/>
      <c r="V58" s="164"/>
      <c r="W58" s="164"/>
      <c r="X58" s="165"/>
      <c r="Y58" s="163"/>
      <c r="Z58" s="164"/>
      <c r="AA58" s="164"/>
      <c r="AB58" s="165"/>
      <c r="AC58" s="163"/>
      <c r="AD58" s="164"/>
      <c r="AE58" s="164"/>
      <c r="AF58" s="165"/>
      <c r="AG58" s="163"/>
      <c r="AH58" s="164"/>
      <c r="AI58" s="164"/>
      <c r="AJ58" s="165"/>
      <c r="AK58" s="163"/>
      <c r="AL58" s="164"/>
      <c r="AM58" s="164"/>
      <c r="AN58" s="165"/>
      <c r="AO58" s="163"/>
      <c r="AP58" s="164"/>
      <c r="AQ58" s="164"/>
      <c r="AR58" s="165"/>
      <c r="AS58" s="163"/>
      <c r="AT58" s="164"/>
      <c r="AU58" s="164"/>
      <c r="AV58" s="165"/>
      <c r="AW58" s="163"/>
      <c r="AX58" s="164"/>
      <c r="AY58" s="164"/>
      <c r="AZ58" s="165"/>
      <c r="BA58" s="163"/>
      <c r="BB58" s="164"/>
      <c r="BC58" s="164"/>
      <c r="BD58" s="165"/>
      <c r="BE58" s="163">
        <v>2</v>
      </c>
      <c r="BF58" s="164">
        <v>1</v>
      </c>
      <c r="BG58" s="164">
        <v>1</v>
      </c>
      <c r="BH58" s="165">
        <v>4</v>
      </c>
      <c r="BI58" s="163"/>
      <c r="BJ58" s="164"/>
      <c r="BK58" s="164"/>
      <c r="BL58" s="165"/>
      <c r="BM58" s="163"/>
      <c r="BN58" s="164"/>
      <c r="BO58" s="164"/>
      <c r="BP58" s="165"/>
      <c r="BQ58" s="163"/>
      <c r="BR58" s="164"/>
      <c r="BS58" s="164"/>
      <c r="BT58" s="166"/>
      <c r="BU58" s="163"/>
      <c r="BV58" s="164"/>
      <c r="BW58" s="164"/>
      <c r="BX58" s="166"/>
    </row>
    <row r="59" spans="1:76" s="17" customFormat="1" ht="13.5" customHeight="1" x14ac:dyDescent="0.2">
      <c r="A59" s="114" t="s">
        <v>137</v>
      </c>
      <c r="B59" s="157" t="s">
        <v>138</v>
      </c>
      <c r="C59" s="116">
        <f t="shared" si="24"/>
        <v>4</v>
      </c>
      <c r="D59" s="117">
        <f t="shared" si="25"/>
        <v>120</v>
      </c>
      <c r="E59" s="118">
        <f t="shared" si="26"/>
        <v>32</v>
      </c>
      <c r="F59" s="119">
        <f t="shared" si="27"/>
        <v>16</v>
      </c>
      <c r="G59" s="119">
        <f t="shared" si="30"/>
        <v>16</v>
      </c>
      <c r="H59" s="119">
        <f t="shared" si="28"/>
        <v>0</v>
      </c>
      <c r="I59" s="120">
        <f t="shared" si="29"/>
        <v>88</v>
      </c>
      <c r="J59" s="167"/>
      <c r="K59" s="130">
        <v>13</v>
      </c>
      <c r="L59" s="130"/>
      <c r="M59" s="168"/>
      <c r="N59" s="169"/>
      <c r="O59" s="169"/>
      <c r="P59" s="170"/>
      <c r="Q59" s="168"/>
      <c r="R59" s="169"/>
      <c r="S59" s="169"/>
      <c r="T59" s="170"/>
      <c r="U59" s="168"/>
      <c r="V59" s="169"/>
      <c r="W59" s="169"/>
      <c r="X59" s="170"/>
      <c r="Y59" s="168"/>
      <c r="Z59" s="169"/>
      <c r="AA59" s="169"/>
      <c r="AB59" s="170"/>
      <c r="AC59" s="168"/>
      <c r="AD59" s="169"/>
      <c r="AE59" s="169"/>
      <c r="AF59" s="170"/>
      <c r="AG59" s="168"/>
      <c r="AH59" s="169"/>
      <c r="AI59" s="169"/>
      <c r="AJ59" s="170"/>
      <c r="AK59" s="168"/>
      <c r="AL59" s="169"/>
      <c r="AM59" s="169"/>
      <c r="AN59" s="170"/>
      <c r="AO59" s="168"/>
      <c r="AP59" s="169"/>
      <c r="AQ59" s="169"/>
      <c r="AR59" s="170"/>
      <c r="AS59" s="168"/>
      <c r="AT59" s="169"/>
      <c r="AU59" s="169"/>
      <c r="AV59" s="170"/>
      <c r="AW59" s="168"/>
      <c r="AX59" s="169"/>
      <c r="AY59" s="169"/>
      <c r="AZ59" s="170"/>
      <c r="BA59" s="168"/>
      <c r="BB59" s="169"/>
      <c r="BC59" s="169"/>
      <c r="BD59" s="170"/>
      <c r="BE59" s="163"/>
      <c r="BF59" s="164"/>
      <c r="BG59" s="164"/>
      <c r="BH59" s="165"/>
      <c r="BI59" s="163">
        <v>2</v>
      </c>
      <c r="BJ59" s="164">
        <v>2</v>
      </c>
      <c r="BK59" s="164"/>
      <c r="BL59" s="165">
        <v>4</v>
      </c>
      <c r="BM59" s="168"/>
      <c r="BN59" s="169"/>
      <c r="BO59" s="169"/>
      <c r="BP59" s="170"/>
      <c r="BQ59" s="168"/>
      <c r="BR59" s="169"/>
      <c r="BS59" s="169"/>
      <c r="BT59" s="174"/>
      <c r="BU59" s="168"/>
      <c r="BV59" s="169"/>
      <c r="BW59" s="169"/>
      <c r="BX59" s="174"/>
    </row>
    <row r="60" spans="1:76" s="17" customFormat="1" ht="13.5" customHeight="1" x14ac:dyDescent="0.2">
      <c r="A60" s="114" t="s">
        <v>139</v>
      </c>
      <c r="B60" s="157" t="s">
        <v>140</v>
      </c>
      <c r="C60" s="116">
        <f t="shared" si="24"/>
        <v>4</v>
      </c>
      <c r="D60" s="117">
        <f t="shared" si="25"/>
        <v>120</v>
      </c>
      <c r="E60" s="118">
        <f t="shared" si="26"/>
        <v>56</v>
      </c>
      <c r="F60" s="119">
        <f t="shared" si="27"/>
        <v>32</v>
      </c>
      <c r="G60" s="119">
        <f t="shared" si="30"/>
        <v>24</v>
      </c>
      <c r="H60" s="119">
        <f t="shared" si="28"/>
        <v>0</v>
      </c>
      <c r="I60" s="120">
        <f t="shared" si="29"/>
        <v>64</v>
      </c>
      <c r="J60" s="236"/>
      <c r="K60" s="227">
        <v>12</v>
      </c>
      <c r="L60" s="227"/>
      <c r="M60" s="163"/>
      <c r="N60" s="164"/>
      <c r="O60" s="164"/>
      <c r="P60" s="165"/>
      <c r="Q60" s="163"/>
      <c r="R60" s="164"/>
      <c r="S60" s="164"/>
      <c r="T60" s="165"/>
      <c r="U60" s="163"/>
      <c r="V60" s="164"/>
      <c r="W60" s="164"/>
      <c r="X60" s="165"/>
      <c r="Y60" s="163"/>
      <c r="Z60" s="164"/>
      <c r="AA60" s="164"/>
      <c r="AB60" s="165"/>
      <c r="AC60" s="163"/>
      <c r="AD60" s="164"/>
      <c r="AE60" s="164"/>
      <c r="AF60" s="165"/>
      <c r="AG60" s="163"/>
      <c r="AH60" s="164"/>
      <c r="AI60" s="164"/>
      <c r="AJ60" s="165"/>
      <c r="AK60" s="163"/>
      <c r="AL60" s="164"/>
      <c r="AM60" s="164"/>
      <c r="AN60" s="165"/>
      <c r="AO60" s="163"/>
      <c r="AP60" s="164"/>
      <c r="AQ60" s="164"/>
      <c r="AR60" s="165"/>
      <c r="AS60" s="163"/>
      <c r="AT60" s="164"/>
      <c r="AU60" s="164"/>
      <c r="AV60" s="165"/>
      <c r="AW60" s="163"/>
      <c r="AX60" s="164"/>
      <c r="AY60" s="164"/>
      <c r="AZ60" s="165"/>
      <c r="BA60" s="163"/>
      <c r="BB60" s="164"/>
      <c r="BC60" s="164"/>
      <c r="BD60" s="165"/>
      <c r="BE60" s="163">
        <v>4</v>
      </c>
      <c r="BF60" s="164">
        <v>3</v>
      </c>
      <c r="BG60" s="164"/>
      <c r="BH60" s="165">
        <v>4</v>
      </c>
      <c r="BI60" s="163"/>
      <c r="BJ60" s="164"/>
      <c r="BK60" s="164"/>
      <c r="BL60" s="165"/>
      <c r="BM60" s="163"/>
      <c r="BN60" s="164"/>
      <c r="BO60" s="164"/>
      <c r="BP60" s="165"/>
      <c r="BQ60" s="163"/>
      <c r="BR60" s="164"/>
      <c r="BS60" s="164"/>
      <c r="BT60" s="166"/>
      <c r="BU60" s="163"/>
      <c r="BV60" s="164"/>
      <c r="BW60" s="164"/>
      <c r="BX60" s="166"/>
    </row>
    <row r="61" spans="1:76" s="17" customFormat="1" ht="13.5" customHeight="1" x14ac:dyDescent="0.2">
      <c r="A61" s="114" t="s">
        <v>141</v>
      </c>
      <c r="B61" s="157" t="s">
        <v>142</v>
      </c>
      <c r="C61" s="116">
        <f t="shared" si="24"/>
        <v>4</v>
      </c>
      <c r="D61" s="117">
        <f t="shared" si="25"/>
        <v>120</v>
      </c>
      <c r="E61" s="118">
        <f t="shared" si="26"/>
        <v>32</v>
      </c>
      <c r="F61" s="119">
        <f t="shared" si="27"/>
        <v>16</v>
      </c>
      <c r="G61" s="119">
        <f t="shared" si="30"/>
        <v>16</v>
      </c>
      <c r="H61" s="119">
        <f t="shared" si="28"/>
        <v>0</v>
      </c>
      <c r="I61" s="120">
        <f t="shared" si="29"/>
        <v>88</v>
      </c>
      <c r="J61" s="121"/>
      <c r="K61" s="122">
        <v>13</v>
      </c>
      <c r="L61" s="122"/>
      <c r="M61" s="124"/>
      <c r="N61" s="125"/>
      <c r="O61" s="125"/>
      <c r="P61" s="126"/>
      <c r="Q61" s="124"/>
      <c r="R61" s="125"/>
      <c r="S61" s="125"/>
      <c r="T61" s="126"/>
      <c r="U61" s="163"/>
      <c r="V61" s="164"/>
      <c r="W61" s="164"/>
      <c r="X61" s="165"/>
      <c r="Y61" s="163"/>
      <c r="Z61" s="164"/>
      <c r="AA61" s="164"/>
      <c r="AB61" s="165"/>
      <c r="AC61" s="124"/>
      <c r="AD61" s="125"/>
      <c r="AE61" s="125"/>
      <c r="AF61" s="126"/>
      <c r="AG61" s="124"/>
      <c r="AH61" s="125"/>
      <c r="AI61" s="125"/>
      <c r="AJ61" s="126"/>
      <c r="AK61" s="124"/>
      <c r="AL61" s="125"/>
      <c r="AM61" s="125"/>
      <c r="AN61" s="126"/>
      <c r="AO61" s="124"/>
      <c r="AP61" s="125"/>
      <c r="AQ61" s="125"/>
      <c r="AR61" s="126"/>
      <c r="AS61" s="124"/>
      <c r="AT61" s="125"/>
      <c r="AU61" s="125"/>
      <c r="AV61" s="126"/>
      <c r="AW61" s="124"/>
      <c r="AX61" s="125"/>
      <c r="AY61" s="125"/>
      <c r="AZ61" s="126"/>
      <c r="BA61" s="124"/>
      <c r="BB61" s="125"/>
      <c r="BC61" s="125"/>
      <c r="BD61" s="126"/>
      <c r="BE61" s="163"/>
      <c r="BF61" s="164"/>
      <c r="BG61" s="164"/>
      <c r="BH61" s="165"/>
      <c r="BI61" s="163">
        <v>2</v>
      </c>
      <c r="BJ61" s="164">
        <v>2</v>
      </c>
      <c r="BK61" s="164"/>
      <c r="BL61" s="165">
        <v>4</v>
      </c>
      <c r="BM61" s="124"/>
      <c r="BN61" s="125"/>
      <c r="BO61" s="125"/>
      <c r="BP61" s="126"/>
      <c r="BQ61" s="124"/>
      <c r="BR61" s="125"/>
      <c r="BS61" s="125"/>
      <c r="BT61" s="126"/>
      <c r="BU61" s="124"/>
      <c r="BV61" s="125"/>
      <c r="BW61" s="125"/>
      <c r="BX61" s="127"/>
    </row>
    <row r="62" spans="1:76" s="17" customFormat="1" ht="13.5" customHeight="1" x14ac:dyDescent="0.2">
      <c r="A62" s="114" t="s">
        <v>143</v>
      </c>
      <c r="B62" s="157" t="s">
        <v>144</v>
      </c>
      <c r="C62" s="116">
        <f t="shared" si="24"/>
        <v>4</v>
      </c>
      <c r="D62" s="117">
        <f t="shared" si="25"/>
        <v>120</v>
      </c>
      <c r="E62" s="118">
        <f t="shared" si="26"/>
        <v>32</v>
      </c>
      <c r="F62" s="119">
        <f t="shared" si="27"/>
        <v>16</v>
      </c>
      <c r="G62" s="119">
        <f t="shared" si="30"/>
        <v>16</v>
      </c>
      <c r="H62" s="119">
        <f t="shared" si="28"/>
        <v>0</v>
      </c>
      <c r="I62" s="120">
        <f t="shared" si="29"/>
        <v>88</v>
      </c>
      <c r="J62" s="121"/>
      <c r="K62" s="122">
        <v>14</v>
      </c>
      <c r="L62" s="122"/>
      <c r="M62" s="124"/>
      <c r="N62" s="125"/>
      <c r="O62" s="125"/>
      <c r="P62" s="126"/>
      <c r="Q62" s="124"/>
      <c r="R62" s="125"/>
      <c r="S62" s="125"/>
      <c r="T62" s="126"/>
      <c r="U62" s="163"/>
      <c r="V62" s="164"/>
      <c r="W62" s="164"/>
      <c r="X62" s="165"/>
      <c r="Y62" s="163"/>
      <c r="Z62" s="164"/>
      <c r="AA62" s="164"/>
      <c r="AB62" s="165"/>
      <c r="AC62" s="124"/>
      <c r="AD62" s="125"/>
      <c r="AE62" s="125"/>
      <c r="AF62" s="126"/>
      <c r="AG62" s="124"/>
      <c r="AH62" s="125"/>
      <c r="AI62" s="125"/>
      <c r="AJ62" s="126"/>
      <c r="AK62" s="124"/>
      <c r="AL62" s="125"/>
      <c r="AM62" s="125"/>
      <c r="AN62" s="126"/>
      <c r="AO62" s="124"/>
      <c r="AP62" s="125"/>
      <c r="AQ62" s="125"/>
      <c r="AR62" s="126"/>
      <c r="AS62" s="124"/>
      <c r="AT62" s="125"/>
      <c r="AU62" s="125"/>
      <c r="AV62" s="126"/>
      <c r="AW62" s="124"/>
      <c r="AX62" s="125"/>
      <c r="AY62" s="125"/>
      <c r="AZ62" s="126"/>
      <c r="BA62" s="124"/>
      <c r="BB62" s="125"/>
      <c r="BC62" s="125"/>
      <c r="BD62" s="126"/>
      <c r="BE62" s="124"/>
      <c r="BF62" s="125"/>
      <c r="BG62" s="125"/>
      <c r="BH62" s="126"/>
      <c r="BI62" s="163"/>
      <c r="BJ62" s="164"/>
      <c r="BK62" s="164"/>
      <c r="BL62" s="165"/>
      <c r="BM62" s="163">
        <v>2</v>
      </c>
      <c r="BN62" s="164">
        <v>2</v>
      </c>
      <c r="BO62" s="164"/>
      <c r="BP62" s="165">
        <v>4</v>
      </c>
      <c r="BQ62" s="124"/>
      <c r="BR62" s="125"/>
      <c r="BS62" s="125"/>
      <c r="BT62" s="126"/>
      <c r="BU62" s="124"/>
      <c r="BV62" s="125"/>
      <c r="BW62" s="125"/>
      <c r="BX62" s="127"/>
    </row>
    <row r="63" spans="1:76" s="17" customFormat="1" ht="13.5" customHeight="1" thickBot="1" x14ac:dyDescent="0.25">
      <c r="A63" s="237" t="s">
        <v>145</v>
      </c>
      <c r="B63" s="238" t="s">
        <v>146</v>
      </c>
      <c r="C63" s="116">
        <f t="shared" si="24"/>
        <v>4</v>
      </c>
      <c r="D63" s="117">
        <f t="shared" si="25"/>
        <v>120</v>
      </c>
      <c r="E63" s="118">
        <f t="shared" si="26"/>
        <v>32</v>
      </c>
      <c r="F63" s="119">
        <f t="shared" si="27"/>
        <v>16</v>
      </c>
      <c r="G63" s="119">
        <f t="shared" si="30"/>
        <v>16</v>
      </c>
      <c r="H63" s="119">
        <f t="shared" si="28"/>
        <v>0</v>
      </c>
      <c r="I63" s="120">
        <f t="shared" si="29"/>
        <v>88</v>
      </c>
      <c r="J63" s="218"/>
      <c r="K63" s="239">
        <v>15</v>
      </c>
      <c r="L63" s="239"/>
      <c r="M63" s="220"/>
      <c r="N63" s="221"/>
      <c r="O63" s="221"/>
      <c r="P63" s="222"/>
      <c r="Q63" s="220"/>
      <c r="R63" s="221"/>
      <c r="S63" s="221"/>
      <c r="T63" s="222"/>
      <c r="U63" s="220"/>
      <c r="V63" s="221"/>
      <c r="W63" s="221"/>
      <c r="X63" s="222"/>
      <c r="Y63" s="220"/>
      <c r="Z63" s="221"/>
      <c r="AA63" s="221"/>
      <c r="AB63" s="222"/>
      <c r="AC63" s="220"/>
      <c r="AD63" s="221"/>
      <c r="AE63" s="221"/>
      <c r="AF63" s="222"/>
      <c r="AG63" s="220"/>
      <c r="AH63" s="221"/>
      <c r="AI63" s="221"/>
      <c r="AJ63" s="222"/>
      <c r="AK63" s="220"/>
      <c r="AL63" s="221"/>
      <c r="AM63" s="221"/>
      <c r="AN63" s="222"/>
      <c r="AO63" s="220"/>
      <c r="AP63" s="221"/>
      <c r="AQ63" s="221"/>
      <c r="AR63" s="222"/>
      <c r="AS63" s="220"/>
      <c r="AT63" s="221"/>
      <c r="AU63" s="221"/>
      <c r="AV63" s="222"/>
      <c r="AW63" s="220"/>
      <c r="AX63" s="221"/>
      <c r="AY63" s="221"/>
      <c r="AZ63" s="222"/>
      <c r="BA63" s="220"/>
      <c r="BB63" s="221"/>
      <c r="BC63" s="221"/>
      <c r="BD63" s="222"/>
      <c r="BE63" s="220"/>
      <c r="BF63" s="221"/>
      <c r="BG63" s="221"/>
      <c r="BH63" s="222"/>
      <c r="BI63" s="220"/>
      <c r="BJ63" s="221"/>
      <c r="BK63" s="221"/>
      <c r="BL63" s="222"/>
      <c r="BM63" s="220"/>
      <c r="BN63" s="221"/>
      <c r="BO63" s="221"/>
      <c r="BP63" s="222"/>
      <c r="BQ63" s="220">
        <v>2</v>
      </c>
      <c r="BR63" s="221">
        <v>2</v>
      </c>
      <c r="BS63" s="221"/>
      <c r="BT63" s="222">
        <v>4</v>
      </c>
      <c r="BU63" s="220"/>
      <c r="BV63" s="221"/>
      <c r="BW63" s="221"/>
      <c r="BX63" s="223"/>
    </row>
    <row r="64" spans="1:76" s="17" customFormat="1" ht="13.5" customHeight="1" thickBot="1" x14ac:dyDescent="0.25">
      <c r="A64" s="144"/>
      <c r="B64" s="145" t="s">
        <v>51</v>
      </c>
      <c r="C64" s="149">
        <f t="shared" ref="C64:I64" si="31">SUM(C55:C63)</f>
        <v>36</v>
      </c>
      <c r="D64" s="147">
        <f t="shared" si="31"/>
        <v>1080</v>
      </c>
      <c r="E64" s="147">
        <f t="shared" si="31"/>
        <v>328</v>
      </c>
      <c r="F64" s="147">
        <f t="shared" si="31"/>
        <v>168</v>
      </c>
      <c r="G64" s="147">
        <f t="shared" si="31"/>
        <v>152</v>
      </c>
      <c r="H64" s="147">
        <f t="shared" si="31"/>
        <v>8</v>
      </c>
      <c r="I64" s="148">
        <f t="shared" si="31"/>
        <v>752</v>
      </c>
      <c r="J64" s="233">
        <v>0</v>
      </c>
      <c r="K64" s="234">
        <v>9</v>
      </c>
      <c r="L64" s="235">
        <v>0</v>
      </c>
      <c r="M64" s="149">
        <f t="shared" ref="M64:BX64" si="32">SUM(M55:M63)</f>
        <v>0</v>
      </c>
      <c r="N64" s="147">
        <f t="shared" si="32"/>
        <v>0</v>
      </c>
      <c r="O64" s="147">
        <f t="shared" si="32"/>
        <v>0</v>
      </c>
      <c r="P64" s="148">
        <f t="shared" si="32"/>
        <v>0</v>
      </c>
      <c r="Q64" s="149">
        <f t="shared" si="32"/>
        <v>0</v>
      </c>
      <c r="R64" s="147">
        <f t="shared" si="32"/>
        <v>0</v>
      </c>
      <c r="S64" s="147">
        <f t="shared" si="32"/>
        <v>0</v>
      </c>
      <c r="T64" s="148">
        <f t="shared" si="32"/>
        <v>0</v>
      </c>
      <c r="U64" s="149">
        <f t="shared" si="32"/>
        <v>0</v>
      </c>
      <c r="V64" s="147">
        <f t="shared" si="32"/>
        <v>0</v>
      </c>
      <c r="W64" s="147">
        <f t="shared" si="32"/>
        <v>0</v>
      </c>
      <c r="X64" s="148">
        <f t="shared" si="32"/>
        <v>0</v>
      </c>
      <c r="Y64" s="147">
        <f t="shared" si="32"/>
        <v>0</v>
      </c>
      <c r="Z64" s="147">
        <f t="shared" si="32"/>
        <v>0</v>
      </c>
      <c r="AA64" s="147">
        <f t="shared" si="32"/>
        <v>0</v>
      </c>
      <c r="AB64" s="147">
        <f t="shared" si="32"/>
        <v>0</v>
      </c>
      <c r="AC64" s="149">
        <f t="shared" si="32"/>
        <v>0</v>
      </c>
      <c r="AD64" s="147">
        <f t="shared" si="32"/>
        <v>0</v>
      </c>
      <c r="AE64" s="147">
        <f t="shared" si="32"/>
        <v>0</v>
      </c>
      <c r="AF64" s="148">
        <f t="shared" si="32"/>
        <v>0</v>
      </c>
      <c r="AG64" s="149">
        <f t="shared" si="32"/>
        <v>3</v>
      </c>
      <c r="AH64" s="147">
        <f t="shared" si="32"/>
        <v>3</v>
      </c>
      <c r="AI64" s="147">
        <f t="shared" si="32"/>
        <v>0</v>
      </c>
      <c r="AJ64" s="148">
        <f t="shared" si="32"/>
        <v>4</v>
      </c>
      <c r="AK64" s="149">
        <f t="shared" si="32"/>
        <v>0</v>
      </c>
      <c r="AL64" s="147">
        <f t="shared" si="32"/>
        <v>0</v>
      </c>
      <c r="AM64" s="147">
        <f t="shared" si="32"/>
        <v>0</v>
      </c>
      <c r="AN64" s="148">
        <f t="shared" si="32"/>
        <v>0</v>
      </c>
      <c r="AO64" s="149">
        <f t="shared" si="32"/>
        <v>2</v>
      </c>
      <c r="AP64" s="147">
        <f t="shared" si="32"/>
        <v>2</v>
      </c>
      <c r="AQ64" s="147">
        <f t="shared" si="32"/>
        <v>0</v>
      </c>
      <c r="AR64" s="148">
        <f t="shared" si="32"/>
        <v>4</v>
      </c>
      <c r="AS64" s="149">
        <f t="shared" si="32"/>
        <v>0</v>
      </c>
      <c r="AT64" s="147">
        <f t="shared" si="32"/>
        <v>0</v>
      </c>
      <c r="AU64" s="147">
        <f t="shared" si="32"/>
        <v>0</v>
      </c>
      <c r="AV64" s="148">
        <f t="shared" si="32"/>
        <v>0</v>
      </c>
      <c r="AW64" s="149">
        <f t="shared" si="32"/>
        <v>2</v>
      </c>
      <c r="AX64" s="147">
        <f t="shared" si="32"/>
        <v>2</v>
      </c>
      <c r="AY64" s="147">
        <f t="shared" si="32"/>
        <v>0</v>
      </c>
      <c r="AZ64" s="148">
        <f t="shared" si="32"/>
        <v>4</v>
      </c>
      <c r="BA64" s="149">
        <f t="shared" si="32"/>
        <v>0</v>
      </c>
      <c r="BB64" s="147">
        <f t="shared" si="32"/>
        <v>0</v>
      </c>
      <c r="BC64" s="147">
        <f t="shared" si="32"/>
        <v>0</v>
      </c>
      <c r="BD64" s="148">
        <f t="shared" si="32"/>
        <v>0</v>
      </c>
      <c r="BE64" s="149">
        <f t="shared" si="32"/>
        <v>6</v>
      </c>
      <c r="BF64" s="147">
        <f t="shared" si="32"/>
        <v>4</v>
      </c>
      <c r="BG64" s="147">
        <f t="shared" si="32"/>
        <v>1</v>
      </c>
      <c r="BH64" s="148">
        <f t="shared" si="32"/>
        <v>8</v>
      </c>
      <c r="BI64" s="149">
        <f t="shared" si="32"/>
        <v>4</v>
      </c>
      <c r="BJ64" s="147">
        <f t="shared" si="32"/>
        <v>4</v>
      </c>
      <c r="BK64" s="147">
        <f t="shared" si="32"/>
        <v>0</v>
      </c>
      <c r="BL64" s="148">
        <f t="shared" si="32"/>
        <v>8</v>
      </c>
      <c r="BM64" s="149">
        <f t="shared" si="32"/>
        <v>2</v>
      </c>
      <c r="BN64" s="147">
        <f t="shared" si="32"/>
        <v>2</v>
      </c>
      <c r="BO64" s="147">
        <f t="shared" si="32"/>
        <v>0</v>
      </c>
      <c r="BP64" s="148">
        <f t="shared" si="32"/>
        <v>4</v>
      </c>
      <c r="BQ64" s="149">
        <f t="shared" si="32"/>
        <v>2</v>
      </c>
      <c r="BR64" s="147">
        <f t="shared" si="32"/>
        <v>2</v>
      </c>
      <c r="BS64" s="147">
        <f t="shared" si="32"/>
        <v>0</v>
      </c>
      <c r="BT64" s="148">
        <f t="shared" si="32"/>
        <v>4</v>
      </c>
      <c r="BU64" s="149">
        <f t="shared" si="32"/>
        <v>0</v>
      </c>
      <c r="BV64" s="147">
        <f t="shared" si="32"/>
        <v>0</v>
      </c>
      <c r="BW64" s="147">
        <f t="shared" si="32"/>
        <v>0</v>
      </c>
      <c r="BX64" s="148">
        <f t="shared" si="32"/>
        <v>0</v>
      </c>
    </row>
    <row r="65" spans="1:76" s="17" customFormat="1" ht="13.5" customHeight="1" x14ac:dyDescent="0.2">
      <c r="A65" s="290" t="s">
        <v>147</v>
      </c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2"/>
    </row>
    <row r="66" spans="1:76" s="17" customFormat="1" ht="13.5" customHeight="1" x14ac:dyDescent="0.2">
      <c r="A66" s="114" t="s">
        <v>148</v>
      </c>
      <c r="B66" s="240" t="s">
        <v>149</v>
      </c>
      <c r="C66" s="116">
        <f>P66+T66+X66+AB66+AF66+AJ66+AN66+AR66+AV66+AZ66+BD66+BH66+BL66+BP66+BT66+BX66</f>
        <v>6</v>
      </c>
      <c r="D66" s="117">
        <f t="shared" ref="D66:D68" si="33">30*C66</f>
        <v>180</v>
      </c>
      <c r="E66" s="118">
        <f t="shared" ref="E66:E68" si="34">SUM(F66:H66)</f>
        <v>0</v>
      </c>
      <c r="F66" s="119">
        <f>(M66+Q66+U66+Y66+AO66+AC66+AG66+AK66+AO162+AS66+AW66+BA66+BE66+BI66+BM66+BQ66+BU66)*8</f>
        <v>0</v>
      </c>
      <c r="G66" s="119">
        <f>(N66+R66+V66+Z66+AD66+AH66+AL66+AP66+AT66+AX66+BB66+BF66+BJ66+BN66+BR66+BV66)*8</f>
        <v>0</v>
      </c>
      <c r="H66" s="119">
        <f>(O66+S66+W66+AA66+AE66+AU66+AI66+AM66+AQ66+AU162+AY66+BC66+BG66+BK66+BO66+BS66+BW66)*8</f>
        <v>0</v>
      </c>
      <c r="I66" s="120">
        <f t="shared" ref="I66:I68" si="35">D66-E66</f>
        <v>180</v>
      </c>
      <c r="J66" s="167"/>
      <c r="K66" s="175">
        <v>12</v>
      </c>
      <c r="L66" s="175"/>
      <c r="M66" s="179"/>
      <c r="N66" s="180"/>
      <c r="O66" s="180"/>
      <c r="P66" s="241"/>
      <c r="Q66" s="179"/>
      <c r="R66" s="180"/>
      <c r="S66" s="180"/>
      <c r="T66" s="241"/>
      <c r="U66" s="179"/>
      <c r="V66" s="180"/>
      <c r="W66" s="180"/>
      <c r="X66" s="241"/>
      <c r="Y66" s="179"/>
      <c r="Z66" s="180"/>
      <c r="AA66" s="180"/>
      <c r="AB66" s="241"/>
      <c r="AC66" s="179"/>
      <c r="AD66" s="180"/>
      <c r="AE66" s="180"/>
      <c r="AF66" s="241"/>
      <c r="AG66" s="179"/>
      <c r="AH66" s="180"/>
      <c r="AI66" s="180"/>
      <c r="AJ66" s="241"/>
      <c r="AK66" s="179"/>
      <c r="AL66" s="180"/>
      <c r="AM66" s="180"/>
      <c r="AN66" s="241"/>
      <c r="AO66" s="179"/>
      <c r="AP66" s="180"/>
      <c r="AQ66" s="180"/>
      <c r="AR66" s="241"/>
      <c r="AS66" s="179"/>
      <c r="AT66" s="180"/>
      <c r="AU66" s="180"/>
      <c r="AV66" s="241"/>
      <c r="AW66" s="179"/>
      <c r="AX66" s="180"/>
      <c r="AY66" s="180"/>
      <c r="AZ66" s="241"/>
      <c r="BA66" s="179"/>
      <c r="BB66" s="180"/>
      <c r="BC66" s="180"/>
      <c r="BD66" s="241"/>
      <c r="BE66" s="179"/>
      <c r="BF66" s="180"/>
      <c r="BG66" s="180"/>
      <c r="BH66" s="241">
        <v>6</v>
      </c>
      <c r="BI66" s="179"/>
      <c r="BJ66" s="180"/>
      <c r="BK66" s="180"/>
      <c r="BL66" s="241"/>
      <c r="BM66" s="179"/>
      <c r="BN66" s="180"/>
      <c r="BO66" s="180"/>
      <c r="BP66" s="241"/>
      <c r="BQ66" s="242"/>
      <c r="BR66" s="180"/>
      <c r="BS66" s="180"/>
      <c r="BT66" s="241"/>
      <c r="BU66" s="242"/>
      <c r="BV66" s="180"/>
      <c r="BW66" s="180"/>
      <c r="BX66" s="243"/>
    </row>
    <row r="67" spans="1:76" s="17" customFormat="1" ht="13.5" customHeight="1" x14ac:dyDescent="0.2">
      <c r="A67" s="114" t="s">
        <v>150</v>
      </c>
      <c r="B67" s="244" t="s">
        <v>151</v>
      </c>
      <c r="C67" s="116">
        <f>P67+T67+X67+AB67+AF67+AJ67+AN67+AR67+AV67+AZ67+BD67+BH67+BL67+BP67+BT67+BX67</f>
        <v>3</v>
      </c>
      <c r="D67" s="117">
        <f t="shared" si="33"/>
        <v>90</v>
      </c>
      <c r="E67" s="118">
        <f t="shared" si="34"/>
        <v>0</v>
      </c>
      <c r="F67" s="119">
        <f>(M67+Q67+U67+Y67+AO67+AC67+AG67+AK67+AO163+AS67+AW67+BA67+BE67+BI67+BM67+BQ67+BU67)*8</f>
        <v>0</v>
      </c>
      <c r="G67" s="119">
        <f t="shared" ref="G67:G68" si="36">(N67+R67+V67+Z67+AD67+AH67+AL67+AP67+AT67+AX67+BB67+BF67+BJ67+BN67+BR67+BV67)*8</f>
        <v>0</v>
      </c>
      <c r="H67" s="119">
        <f>(O67+S67+W67+AA67+AE67+AU67+AI67+AM67+AQ67+AU163+AY67+BC67+BG67+BK67+BO67+BS67+BW67)*8</f>
        <v>0</v>
      </c>
      <c r="I67" s="120">
        <f t="shared" si="35"/>
        <v>90</v>
      </c>
      <c r="J67" s="236"/>
      <c r="K67" s="175">
        <v>16</v>
      </c>
      <c r="L67" s="175"/>
      <c r="M67" s="163"/>
      <c r="N67" s="164"/>
      <c r="O67" s="164"/>
      <c r="P67" s="245"/>
      <c r="Q67" s="163"/>
      <c r="R67" s="164"/>
      <c r="S67" s="164"/>
      <c r="T67" s="245"/>
      <c r="U67" s="163"/>
      <c r="V67" s="164"/>
      <c r="W67" s="164"/>
      <c r="X67" s="245"/>
      <c r="Y67" s="163"/>
      <c r="Z67" s="164"/>
      <c r="AA67" s="164"/>
      <c r="AB67" s="245"/>
      <c r="AC67" s="163"/>
      <c r="AD67" s="164"/>
      <c r="AE67" s="164"/>
      <c r="AF67" s="245"/>
      <c r="AG67" s="163"/>
      <c r="AH67" s="164"/>
      <c r="AI67" s="164"/>
      <c r="AJ67" s="245"/>
      <c r="AK67" s="163"/>
      <c r="AL67" s="164"/>
      <c r="AM67" s="164"/>
      <c r="AN67" s="245"/>
      <c r="AO67" s="163"/>
      <c r="AP67" s="164"/>
      <c r="AQ67" s="164"/>
      <c r="AR67" s="245"/>
      <c r="AS67" s="163"/>
      <c r="AT67" s="164"/>
      <c r="AU67" s="164"/>
      <c r="AV67" s="245"/>
      <c r="AW67" s="163"/>
      <c r="AX67" s="164"/>
      <c r="AY67" s="164"/>
      <c r="AZ67" s="245"/>
      <c r="BA67" s="163"/>
      <c r="BB67" s="164"/>
      <c r="BC67" s="164"/>
      <c r="BD67" s="245"/>
      <c r="BE67" s="163"/>
      <c r="BF67" s="164"/>
      <c r="BG67" s="164"/>
      <c r="BH67" s="245"/>
      <c r="BI67" s="163"/>
      <c r="BJ67" s="164"/>
      <c r="BK67" s="164"/>
      <c r="BL67" s="245"/>
      <c r="BM67" s="163"/>
      <c r="BN67" s="164"/>
      <c r="BO67" s="164"/>
      <c r="BP67" s="245"/>
      <c r="BQ67" s="246"/>
      <c r="BR67" s="164"/>
      <c r="BS67" s="164"/>
      <c r="BT67" s="245"/>
      <c r="BU67" s="246"/>
      <c r="BV67" s="164"/>
      <c r="BW67" s="164"/>
      <c r="BX67" s="247">
        <v>3</v>
      </c>
    </row>
    <row r="68" spans="1:76" s="17" customFormat="1" ht="13.5" customHeight="1" thickBot="1" x14ac:dyDescent="0.25">
      <c r="A68" s="237" t="s">
        <v>152</v>
      </c>
      <c r="B68" s="248" t="s">
        <v>153</v>
      </c>
      <c r="C68" s="116">
        <f>P68+T68+X68+AB68+AF68+AJ68+AN68+AR68+AV68+AZ68+BD68+BH68+BL68+BP68+BT68+BX68</f>
        <v>12</v>
      </c>
      <c r="D68" s="117">
        <f t="shared" si="33"/>
        <v>360</v>
      </c>
      <c r="E68" s="118">
        <f t="shared" si="34"/>
        <v>0</v>
      </c>
      <c r="F68" s="119">
        <f>(M68+Q68+U68+Y68+AO68+AC68+AG68+AK68+AO164+AS68+AW68+BA68+BE68+BI68+BM68+BQ68+BU68)*8</f>
        <v>0</v>
      </c>
      <c r="G68" s="119">
        <f t="shared" si="36"/>
        <v>0</v>
      </c>
      <c r="H68" s="119">
        <f>(O68+S68+W68+AA68+AE68+AU68+AI68+AM68+AQ68+AU164+AY68+BC68+BG68+BK68+BO68+BS68+BW68)*8</f>
        <v>0</v>
      </c>
      <c r="I68" s="120">
        <f t="shared" si="35"/>
        <v>360</v>
      </c>
      <c r="J68" s="229"/>
      <c r="K68" s="230"/>
      <c r="L68" s="230"/>
      <c r="M68" s="220"/>
      <c r="N68" s="221"/>
      <c r="O68" s="221"/>
      <c r="P68" s="249"/>
      <c r="Q68" s="220"/>
      <c r="R68" s="221"/>
      <c r="S68" s="221"/>
      <c r="T68" s="249"/>
      <c r="U68" s="220"/>
      <c r="V68" s="221"/>
      <c r="W68" s="221"/>
      <c r="X68" s="249"/>
      <c r="Y68" s="220"/>
      <c r="Z68" s="221"/>
      <c r="AA68" s="221"/>
      <c r="AB68" s="249"/>
      <c r="AC68" s="220"/>
      <c r="AD68" s="221"/>
      <c r="AE68" s="221"/>
      <c r="AF68" s="249"/>
      <c r="AG68" s="220"/>
      <c r="AH68" s="221"/>
      <c r="AI68" s="221"/>
      <c r="AJ68" s="249"/>
      <c r="AK68" s="220"/>
      <c r="AL68" s="221"/>
      <c r="AM68" s="221"/>
      <c r="AN68" s="249"/>
      <c r="AO68" s="220"/>
      <c r="AP68" s="221"/>
      <c r="AQ68" s="221"/>
      <c r="AR68" s="249"/>
      <c r="AS68" s="220"/>
      <c r="AT68" s="221"/>
      <c r="AU68" s="221"/>
      <c r="AV68" s="249"/>
      <c r="AW68" s="220"/>
      <c r="AX68" s="221"/>
      <c r="AY68" s="221"/>
      <c r="AZ68" s="249"/>
      <c r="BA68" s="220"/>
      <c r="BB68" s="221"/>
      <c r="BC68" s="221"/>
      <c r="BD68" s="249"/>
      <c r="BE68" s="220"/>
      <c r="BF68" s="221"/>
      <c r="BG68" s="221"/>
      <c r="BH68" s="249"/>
      <c r="BI68" s="220"/>
      <c r="BJ68" s="221"/>
      <c r="BK68" s="221"/>
      <c r="BL68" s="249"/>
      <c r="BM68" s="220"/>
      <c r="BN68" s="221"/>
      <c r="BO68" s="221"/>
      <c r="BP68" s="249"/>
      <c r="BQ68" s="250"/>
      <c r="BR68" s="221"/>
      <c r="BS68" s="221"/>
      <c r="BT68" s="249"/>
      <c r="BU68" s="250"/>
      <c r="BV68" s="221"/>
      <c r="BW68" s="221"/>
      <c r="BX68" s="251">
        <v>12</v>
      </c>
    </row>
    <row r="69" spans="1:76" s="17" customFormat="1" ht="13.5" customHeight="1" x14ac:dyDescent="0.2">
      <c r="A69" s="252"/>
      <c r="B69" s="253" t="s">
        <v>51</v>
      </c>
      <c r="C69" s="254">
        <f>SUM(C66:C68)</f>
        <v>21</v>
      </c>
      <c r="D69" s="255">
        <f t="shared" ref="D69:I69" si="37">SUM(D66:D68)</f>
        <v>630</v>
      </c>
      <c r="E69" s="255">
        <f t="shared" si="37"/>
        <v>0</v>
      </c>
      <c r="F69" s="255">
        <f t="shared" si="37"/>
        <v>0</v>
      </c>
      <c r="G69" s="255">
        <f t="shared" si="37"/>
        <v>0</v>
      </c>
      <c r="H69" s="255">
        <f t="shared" si="37"/>
        <v>0</v>
      </c>
      <c r="I69" s="256">
        <f t="shared" si="37"/>
        <v>630</v>
      </c>
      <c r="J69" s="284">
        <v>0</v>
      </c>
      <c r="K69" s="285">
        <v>0</v>
      </c>
      <c r="L69" s="286">
        <v>0</v>
      </c>
      <c r="M69" s="257">
        <f>SUM(M66:M68)</f>
        <v>0</v>
      </c>
      <c r="N69" s="255">
        <f t="shared" ref="N69:BX69" si="38">SUM(N66:N68)</f>
        <v>0</v>
      </c>
      <c r="O69" s="255">
        <f t="shared" si="38"/>
        <v>0</v>
      </c>
      <c r="P69" s="258">
        <f t="shared" si="38"/>
        <v>0</v>
      </c>
      <c r="Q69" s="254">
        <f t="shared" si="38"/>
        <v>0</v>
      </c>
      <c r="R69" s="255">
        <f t="shared" si="38"/>
        <v>0</v>
      </c>
      <c r="S69" s="255">
        <f t="shared" si="38"/>
        <v>0</v>
      </c>
      <c r="T69" s="258">
        <f t="shared" si="38"/>
        <v>0</v>
      </c>
      <c r="U69" s="254">
        <f t="shared" si="38"/>
        <v>0</v>
      </c>
      <c r="V69" s="255">
        <f t="shared" si="38"/>
        <v>0</v>
      </c>
      <c r="W69" s="255">
        <f t="shared" si="38"/>
        <v>0</v>
      </c>
      <c r="X69" s="258">
        <f t="shared" si="38"/>
        <v>0</v>
      </c>
      <c r="Y69" s="254">
        <f t="shared" si="38"/>
        <v>0</v>
      </c>
      <c r="Z69" s="255">
        <f t="shared" si="38"/>
        <v>0</v>
      </c>
      <c r="AA69" s="255">
        <f t="shared" si="38"/>
        <v>0</v>
      </c>
      <c r="AB69" s="258">
        <f t="shared" si="38"/>
        <v>0</v>
      </c>
      <c r="AC69" s="254">
        <f t="shared" si="38"/>
        <v>0</v>
      </c>
      <c r="AD69" s="255">
        <f t="shared" si="38"/>
        <v>0</v>
      </c>
      <c r="AE69" s="255">
        <f t="shared" si="38"/>
        <v>0</v>
      </c>
      <c r="AF69" s="258">
        <f t="shared" si="38"/>
        <v>0</v>
      </c>
      <c r="AG69" s="254">
        <f t="shared" si="38"/>
        <v>0</v>
      </c>
      <c r="AH69" s="255">
        <f t="shared" si="38"/>
        <v>0</v>
      </c>
      <c r="AI69" s="255">
        <f t="shared" si="38"/>
        <v>0</v>
      </c>
      <c r="AJ69" s="258">
        <f t="shared" si="38"/>
        <v>0</v>
      </c>
      <c r="AK69" s="257">
        <f t="shared" si="38"/>
        <v>0</v>
      </c>
      <c r="AL69" s="255">
        <f t="shared" si="38"/>
        <v>0</v>
      </c>
      <c r="AM69" s="255">
        <f t="shared" si="38"/>
        <v>0</v>
      </c>
      <c r="AN69" s="256">
        <f t="shared" si="38"/>
        <v>0</v>
      </c>
      <c r="AO69" s="254">
        <f t="shared" si="38"/>
        <v>0</v>
      </c>
      <c r="AP69" s="255">
        <f t="shared" si="38"/>
        <v>0</v>
      </c>
      <c r="AQ69" s="255">
        <f t="shared" si="38"/>
        <v>0</v>
      </c>
      <c r="AR69" s="258">
        <f t="shared" si="38"/>
        <v>0</v>
      </c>
      <c r="AS69" s="254">
        <f t="shared" si="38"/>
        <v>0</v>
      </c>
      <c r="AT69" s="255">
        <f t="shared" si="38"/>
        <v>0</v>
      </c>
      <c r="AU69" s="255">
        <f t="shared" si="38"/>
        <v>0</v>
      </c>
      <c r="AV69" s="258">
        <f t="shared" si="38"/>
        <v>0</v>
      </c>
      <c r="AW69" s="254">
        <f t="shared" si="38"/>
        <v>0</v>
      </c>
      <c r="AX69" s="255">
        <f t="shared" si="38"/>
        <v>0</v>
      </c>
      <c r="AY69" s="255">
        <f t="shared" si="38"/>
        <v>0</v>
      </c>
      <c r="AZ69" s="258">
        <f t="shared" si="38"/>
        <v>0</v>
      </c>
      <c r="BA69" s="254">
        <f t="shared" si="38"/>
        <v>0</v>
      </c>
      <c r="BB69" s="255">
        <f t="shared" si="38"/>
        <v>0</v>
      </c>
      <c r="BC69" s="255">
        <f t="shared" si="38"/>
        <v>0</v>
      </c>
      <c r="BD69" s="258">
        <f t="shared" si="38"/>
        <v>0</v>
      </c>
      <c r="BE69" s="257">
        <f t="shared" si="38"/>
        <v>0</v>
      </c>
      <c r="BF69" s="255">
        <f t="shared" si="38"/>
        <v>0</v>
      </c>
      <c r="BG69" s="255">
        <f t="shared" si="38"/>
        <v>0</v>
      </c>
      <c r="BH69" s="256">
        <f t="shared" si="38"/>
        <v>6</v>
      </c>
      <c r="BI69" s="254">
        <f t="shared" si="38"/>
        <v>0</v>
      </c>
      <c r="BJ69" s="255">
        <f t="shared" si="38"/>
        <v>0</v>
      </c>
      <c r="BK69" s="255">
        <f t="shared" si="38"/>
        <v>0</v>
      </c>
      <c r="BL69" s="258">
        <f t="shared" si="38"/>
        <v>0</v>
      </c>
      <c r="BM69" s="257">
        <f t="shared" si="38"/>
        <v>0</v>
      </c>
      <c r="BN69" s="255">
        <f t="shared" si="38"/>
        <v>0</v>
      </c>
      <c r="BO69" s="255">
        <f t="shared" si="38"/>
        <v>0</v>
      </c>
      <c r="BP69" s="256">
        <f t="shared" si="38"/>
        <v>0</v>
      </c>
      <c r="BQ69" s="254">
        <f t="shared" si="38"/>
        <v>0</v>
      </c>
      <c r="BR69" s="255">
        <f t="shared" si="38"/>
        <v>0</v>
      </c>
      <c r="BS69" s="255">
        <f t="shared" si="38"/>
        <v>0</v>
      </c>
      <c r="BT69" s="258">
        <f t="shared" si="38"/>
        <v>0</v>
      </c>
      <c r="BU69" s="254">
        <f t="shared" si="38"/>
        <v>0</v>
      </c>
      <c r="BV69" s="255">
        <f t="shared" si="38"/>
        <v>0</v>
      </c>
      <c r="BW69" s="255">
        <f t="shared" si="38"/>
        <v>0</v>
      </c>
      <c r="BX69" s="258">
        <f t="shared" si="38"/>
        <v>15</v>
      </c>
    </row>
    <row r="70" spans="1:76" s="17" customFormat="1" ht="13.5" customHeight="1" thickBot="1" x14ac:dyDescent="0.25">
      <c r="A70" s="259"/>
      <c r="B70" s="260" t="s">
        <v>154</v>
      </c>
      <c r="C70" s="261">
        <f t="shared" ref="C70:I70" si="39">C14+C22+C53+C64+C69</f>
        <v>240</v>
      </c>
      <c r="D70" s="262">
        <f t="shared" si="39"/>
        <v>7200</v>
      </c>
      <c r="E70" s="262">
        <f t="shared" si="39"/>
        <v>2488</v>
      </c>
      <c r="F70" s="262">
        <f t="shared" si="39"/>
        <v>1280</v>
      </c>
      <c r="G70" s="262">
        <f t="shared" si="39"/>
        <v>1160</v>
      </c>
      <c r="H70" s="262">
        <f t="shared" si="39"/>
        <v>48</v>
      </c>
      <c r="I70" s="263">
        <f t="shared" si="39"/>
        <v>4712</v>
      </c>
      <c r="J70" s="264">
        <f>J64+J53+J22+J14</f>
        <v>2</v>
      </c>
      <c r="K70" s="265">
        <f t="shared" ref="K70:L70" si="40">K64+K53+K22+K14</f>
        <v>57</v>
      </c>
      <c r="L70" s="266">
        <f t="shared" si="40"/>
        <v>4</v>
      </c>
      <c r="M70" s="262">
        <f t="shared" ref="M70:BX70" si="41">M14+M22+M53+M64+M69</f>
        <v>11</v>
      </c>
      <c r="N70" s="262">
        <f t="shared" si="41"/>
        <v>14</v>
      </c>
      <c r="O70" s="262">
        <f t="shared" si="41"/>
        <v>0</v>
      </c>
      <c r="P70" s="267">
        <f t="shared" si="41"/>
        <v>15</v>
      </c>
      <c r="Q70" s="261">
        <f t="shared" si="41"/>
        <v>9</v>
      </c>
      <c r="R70" s="262">
        <f t="shared" si="41"/>
        <v>16</v>
      </c>
      <c r="S70" s="262">
        <f t="shared" si="41"/>
        <v>0</v>
      </c>
      <c r="T70" s="267">
        <f t="shared" si="41"/>
        <v>15</v>
      </c>
      <c r="U70" s="261">
        <f t="shared" si="41"/>
        <v>10</v>
      </c>
      <c r="V70" s="262">
        <f t="shared" si="41"/>
        <v>12</v>
      </c>
      <c r="W70" s="262">
        <f t="shared" si="41"/>
        <v>1</v>
      </c>
      <c r="X70" s="267">
        <f t="shared" si="41"/>
        <v>15</v>
      </c>
      <c r="Y70" s="261">
        <f t="shared" si="41"/>
        <v>11</v>
      </c>
      <c r="Z70" s="262">
        <f t="shared" si="41"/>
        <v>10</v>
      </c>
      <c r="AA70" s="262">
        <f t="shared" si="41"/>
        <v>1</v>
      </c>
      <c r="AB70" s="267">
        <f t="shared" si="41"/>
        <v>15</v>
      </c>
      <c r="AC70" s="261">
        <f t="shared" si="41"/>
        <v>12</v>
      </c>
      <c r="AD70" s="262">
        <f t="shared" si="41"/>
        <v>12</v>
      </c>
      <c r="AE70" s="262">
        <f t="shared" si="41"/>
        <v>0</v>
      </c>
      <c r="AF70" s="267">
        <f t="shared" si="41"/>
        <v>15</v>
      </c>
      <c r="AG70" s="261">
        <f t="shared" si="41"/>
        <v>13</v>
      </c>
      <c r="AH70" s="262">
        <f t="shared" si="41"/>
        <v>9</v>
      </c>
      <c r="AI70" s="262">
        <f t="shared" si="41"/>
        <v>1</v>
      </c>
      <c r="AJ70" s="267">
        <f t="shared" si="41"/>
        <v>15</v>
      </c>
      <c r="AK70" s="262">
        <f t="shared" si="41"/>
        <v>12</v>
      </c>
      <c r="AL70" s="262">
        <f t="shared" si="41"/>
        <v>9</v>
      </c>
      <c r="AM70" s="262">
        <f t="shared" si="41"/>
        <v>0</v>
      </c>
      <c r="AN70" s="263">
        <f t="shared" si="41"/>
        <v>15</v>
      </c>
      <c r="AO70" s="261">
        <f t="shared" si="41"/>
        <v>10</v>
      </c>
      <c r="AP70" s="262">
        <f t="shared" si="41"/>
        <v>9</v>
      </c>
      <c r="AQ70" s="262">
        <f t="shared" si="41"/>
        <v>0</v>
      </c>
      <c r="AR70" s="267">
        <f t="shared" si="41"/>
        <v>15</v>
      </c>
      <c r="AS70" s="261">
        <f t="shared" si="41"/>
        <v>14</v>
      </c>
      <c r="AT70" s="262">
        <f t="shared" si="41"/>
        <v>7</v>
      </c>
      <c r="AU70" s="262">
        <f t="shared" si="41"/>
        <v>2</v>
      </c>
      <c r="AV70" s="267">
        <f t="shared" si="41"/>
        <v>15</v>
      </c>
      <c r="AW70" s="261">
        <f t="shared" si="41"/>
        <v>11</v>
      </c>
      <c r="AX70" s="262">
        <f t="shared" si="41"/>
        <v>8</v>
      </c>
      <c r="AY70" s="262">
        <f t="shared" si="41"/>
        <v>0</v>
      </c>
      <c r="AZ70" s="267">
        <f t="shared" si="41"/>
        <v>15</v>
      </c>
      <c r="BA70" s="261">
        <f t="shared" si="41"/>
        <v>10</v>
      </c>
      <c r="BB70" s="262">
        <f t="shared" si="41"/>
        <v>11</v>
      </c>
      <c r="BC70" s="262">
        <f t="shared" si="41"/>
        <v>0</v>
      </c>
      <c r="BD70" s="267">
        <f t="shared" si="41"/>
        <v>15</v>
      </c>
      <c r="BE70" s="262">
        <f t="shared" si="41"/>
        <v>6</v>
      </c>
      <c r="BF70" s="262">
        <f t="shared" si="41"/>
        <v>4</v>
      </c>
      <c r="BG70" s="262">
        <f t="shared" si="41"/>
        <v>1</v>
      </c>
      <c r="BH70" s="263">
        <f t="shared" si="41"/>
        <v>15</v>
      </c>
      <c r="BI70" s="261">
        <f t="shared" si="41"/>
        <v>11</v>
      </c>
      <c r="BJ70" s="262">
        <f t="shared" si="41"/>
        <v>8</v>
      </c>
      <c r="BK70" s="262">
        <f t="shared" si="41"/>
        <v>0</v>
      </c>
      <c r="BL70" s="267">
        <f t="shared" si="41"/>
        <v>15</v>
      </c>
      <c r="BM70" s="262">
        <f t="shared" si="41"/>
        <v>10</v>
      </c>
      <c r="BN70" s="262">
        <f t="shared" si="41"/>
        <v>8</v>
      </c>
      <c r="BO70" s="262">
        <f t="shared" si="41"/>
        <v>0</v>
      </c>
      <c r="BP70" s="263">
        <f t="shared" si="41"/>
        <v>15</v>
      </c>
      <c r="BQ70" s="261">
        <f t="shared" si="41"/>
        <v>10</v>
      </c>
      <c r="BR70" s="262">
        <f t="shared" si="41"/>
        <v>8</v>
      </c>
      <c r="BS70" s="262">
        <f t="shared" si="41"/>
        <v>0</v>
      </c>
      <c r="BT70" s="267">
        <f t="shared" si="41"/>
        <v>15</v>
      </c>
      <c r="BU70" s="261">
        <f t="shared" si="41"/>
        <v>0</v>
      </c>
      <c r="BV70" s="262">
        <f t="shared" si="41"/>
        <v>0</v>
      </c>
      <c r="BW70" s="262">
        <f t="shared" si="41"/>
        <v>0</v>
      </c>
      <c r="BX70" s="267">
        <f t="shared" si="41"/>
        <v>15</v>
      </c>
    </row>
    <row r="71" spans="1:76" ht="13.5" customHeight="1" x14ac:dyDescent="0.25">
      <c r="A71" s="30"/>
      <c r="C71" s="32"/>
      <c r="D71" s="33"/>
      <c r="E71" s="34"/>
      <c r="F71" s="34"/>
      <c r="G71" s="34"/>
      <c r="H71" s="33"/>
      <c r="I71" s="33"/>
      <c r="J71" s="32"/>
      <c r="M71" s="35"/>
      <c r="N71" s="35"/>
      <c r="O71" s="35"/>
      <c r="P71" s="36">
        <f>SUM(M70:O70)</f>
        <v>25</v>
      </c>
      <c r="Q71" s="35"/>
      <c r="R71" s="35"/>
      <c r="S71" s="35"/>
      <c r="T71" s="36">
        <f>SUM(Q70:S70)</f>
        <v>25</v>
      </c>
      <c r="U71" s="35"/>
      <c r="V71" s="35"/>
      <c r="W71" s="35"/>
      <c r="X71" s="36">
        <f>SUM(U70:W70)</f>
        <v>23</v>
      </c>
      <c r="Y71" s="35"/>
      <c r="Z71" s="35"/>
      <c r="AA71" s="35"/>
      <c r="AB71" s="36">
        <f>SUM(Y70:AA70)</f>
        <v>22</v>
      </c>
      <c r="AC71" s="35"/>
      <c r="AD71" s="35"/>
      <c r="AE71" s="35"/>
      <c r="AF71" s="36">
        <f>SUM(AC70:AE70)</f>
        <v>24</v>
      </c>
      <c r="AG71" s="35"/>
      <c r="AH71" s="35"/>
      <c r="AI71" s="35"/>
      <c r="AJ71" s="36">
        <f>SUM(AG70:AI70)</f>
        <v>23</v>
      </c>
      <c r="AK71" s="35"/>
      <c r="AL71" s="35"/>
      <c r="AM71" s="35"/>
      <c r="AN71" s="36">
        <f>SUM(AK70:AM70)</f>
        <v>21</v>
      </c>
      <c r="AO71" s="35"/>
      <c r="AP71" s="35"/>
      <c r="AQ71" s="35"/>
      <c r="AR71" s="36">
        <f>SUM(AO70:AQ70)</f>
        <v>19</v>
      </c>
      <c r="AS71" s="35"/>
      <c r="AT71" s="35"/>
      <c r="AU71" s="35"/>
      <c r="AV71" s="36">
        <f>SUM(AS70:AU70)</f>
        <v>23</v>
      </c>
      <c r="AW71" s="35"/>
      <c r="AX71" s="35"/>
      <c r="AY71" s="35"/>
      <c r="AZ71" s="36">
        <f>SUM(AW70:AY70)</f>
        <v>19</v>
      </c>
      <c r="BA71" s="35"/>
      <c r="BB71" s="35"/>
      <c r="BC71" s="35"/>
      <c r="BD71" s="36">
        <f>SUM(BA70:BC70)</f>
        <v>21</v>
      </c>
      <c r="BE71" s="35"/>
      <c r="BF71" s="35"/>
      <c r="BG71" s="35"/>
      <c r="BH71" s="36">
        <f>SUM(BE70:BG70)</f>
        <v>11</v>
      </c>
      <c r="BI71" s="35"/>
      <c r="BJ71" s="35"/>
      <c r="BK71" s="35"/>
      <c r="BL71" s="36">
        <f>SUM(BI70:BK70)</f>
        <v>19</v>
      </c>
      <c r="BM71" s="35"/>
      <c r="BN71" s="35"/>
      <c r="BO71" s="35"/>
      <c r="BP71" s="36">
        <f>SUM(BM70:BO70)</f>
        <v>18</v>
      </c>
      <c r="BQ71" s="35"/>
      <c r="BR71" s="35"/>
      <c r="BS71" s="35"/>
      <c r="BT71" s="36">
        <f>SUM(BQ70:BS70)</f>
        <v>18</v>
      </c>
      <c r="BU71" s="35"/>
      <c r="BV71" s="35"/>
      <c r="BW71" s="35"/>
      <c r="BX71" s="36"/>
    </row>
    <row r="72" spans="1:76" s="31" customFormat="1" ht="13.5" customHeight="1" x14ac:dyDescent="0.3">
      <c r="A72" s="37"/>
      <c r="J72" s="4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</row>
    <row r="73" spans="1:76" s="31" customFormat="1" x14ac:dyDescent="0.25">
      <c r="A73" s="37"/>
      <c r="B73" s="39"/>
      <c r="C73" s="40"/>
      <c r="D73" s="40"/>
      <c r="E73" s="41"/>
      <c r="F73" s="41"/>
      <c r="G73" s="41"/>
      <c r="H73" s="41"/>
      <c r="I73" s="41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2"/>
      <c r="AU73" s="42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</row>
    <row r="74" spans="1:76" ht="15.75" x14ac:dyDescent="0.25">
      <c r="A74" s="45"/>
      <c r="B74" s="9"/>
      <c r="E74" s="46"/>
      <c r="F74" s="46"/>
      <c r="G74" s="46"/>
      <c r="H74" s="46"/>
      <c r="I74" s="46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</row>
    <row r="75" spans="1:76" ht="18.75" x14ac:dyDescent="0.3">
      <c r="B75" s="2" t="s">
        <v>155</v>
      </c>
      <c r="C75" s="3"/>
      <c r="D75" s="3"/>
      <c r="E75" s="3"/>
      <c r="F75" s="3"/>
      <c r="G75" s="3"/>
      <c r="H75" s="3"/>
      <c r="I75" s="3"/>
      <c r="J75" s="4"/>
      <c r="K75" s="5"/>
      <c r="L75" s="2"/>
      <c r="M75" s="2"/>
      <c r="N75" s="2"/>
      <c r="O75" s="2"/>
      <c r="P75" s="2"/>
      <c r="Q75" s="287" t="s">
        <v>156</v>
      </c>
      <c r="R75" s="287"/>
      <c r="S75" s="287"/>
      <c r="T75" s="287"/>
      <c r="U75" s="287"/>
      <c r="V75" s="287"/>
      <c r="W75" s="287"/>
      <c r="X75" s="2"/>
      <c r="Y75" s="2"/>
      <c r="Z75" s="3"/>
      <c r="AA75" s="7" t="s">
        <v>157</v>
      </c>
      <c r="AB75" s="3"/>
      <c r="AC75" s="3"/>
      <c r="AD75" s="3"/>
      <c r="AE75" s="3"/>
      <c r="AF75" s="3"/>
      <c r="AG75" s="8"/>
      <c r="AH75" s="4"/>
      <c r="AI75" s="4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BQ75" s="11"/>
      <c r="BR75" s="11"/>
      <c r="BS75" s="11"/>
      <c r="BT75" s="11"/>
      <c r="BU75" s="11"/>
      <c r="BV75" s="11"/>
      <c r="BW75" s="11"/>
      <c r="BX75" s="11"/>
    </row>
    <row r="76" spans="1:76" ht="18.75" x14ac:dyDescent="0.3">
      <c r="B76" s="4"/>
      <c r="C76" s="3"/>
      <c r="D76" s="3"/>
      <c r="E76" s="3"/>
      <c r="F76" s="3"/>
      <c r="G76" s="3"/>
      <c r="H76" s="3"/>
      <c r="I76" s="3"/>
      <c r="J76" s="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6"/>
      <c r="AA76" s="6"/>
      <c r="AB76" s="6"/>
      <c r="AC76" s="6"/>
      <c r="AD76" s="6"/>
      <c r="AE76" s="6"/>
      <c r="AF76" s="6"/>
      <c r="AG76" s="6"/>
      <c r="AH76" s="4"/>
      <c r="AI76" s="4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BQ76" s="11"/>
      <c r="BR76" s="11"/>
      <c r="BS76" s="11"/>
      <c r="BT76" s="11"/>
      <c r="BU76" s="11"/>
      <c r="BV76" s="11"/>
      <c r="BW76" s="11"/>
      <c r="BX76" s="11"/>
    </row>
    <row r="77" spans="1:76" ht="18.75" x14ac:dyDescent="0.3">
      <c r="B77" s="4" t="s">
        <v>158</v>
      </c>
      <c r="C77" s="3"/>
      <c r="D77" s="3"/>
      <c r="E77" s="3"/>
      <c r="F77" s="3"/>
      <c r="G77" s="3"/>
      <c r="H77" s="3"/>
      <c r="I77" s="3"/>
      <c r="J77" s="4"/>
      <c r="K77" s="2"/>
      <c r="L77" s="2"/>
      <c r="M77" s="2"/>
      <c r="N77" s="2"/>
      <c r="O77" s="2"/>
      <c r="P77" s="2"/>
      <c r="Q77" s="287" t="s">
        <v>156</v>
      </c>
      <c r="R77" s="287"/>
      <c r="S77" s="287"/>
      <c r="T77" s="287"/>
      <c r="U77" s="287"/>
      <c r="V77" s="287"/>
      <c r="W77" s="287"/>
      <c r="X77" s="2"/>
      <c r="Y77" s="2"/>
      <c r="Z77" s="3"/>
      <c r="AA77" s="2" t="s">
        <v>159</v>
      </c>
      <c r="AB77" s="2"/>
      <c r="AC77" s="2"/>
      <c r="AD77" s="2"/>
      <c r="AE77" s="2"/>
      <c r="AF77" s="3"/>
      <c r="AG77" s="6"/>
      <c r="AH77" s="8"/>
      <c r="AI77" s="8"/>
      <c r="AJ77" s="12"/>
      <c r="AK77" s="12"/>
      <c r="AL77" s="12"/>
      <c r="AM77" s="13"/>
      <c r="AN77" s="13"/>
      <c r="AO77" s="13"/>
      <c r="AP77" s="13"/>
      <c r="AQ77" s="13"/>
      <c r="AR77" s="13"/>
      <c r="AS77" s="13"/>
      <c r="AT77" s="9"/>
      <c r="AU77" s="9"/>
      <c r="BQ77" s="11"/>
      <c r="BR77" s="11"/>
      <c r="BS77" s="11"/>
      <c r="BT77" s="11"/>
      <c r="BU77" s="11"/>
      <c r="BV77" s="11"/>
      <c r="BW77" s="11"/>
      <c r="BX77" s="11"/>
    </row>
    <row r="78" spans="1:76" ht="18.75" x14ac:dyDescent="0.3">
      <c r="B78" s="4"/>
      <c r="C78" s="3"/>
      <c r="D78" s="3"/>
      <c r="E78" s="3"/>
      <c r="F78" s="3"/>
      <c r="G78" s="3"/>
      <c r="H78" s="3"/>
      <c r="I78" s="3"/>
      <c r="J78" s="4"/>
      <c r="K78" s="2"/>
      <c r="L78" s="2"/>
      <c r="M78" s="2"/>
      <c r="N78" s="2"/>
      <c r="O78" s="2"/>
      <c r="P78" s="2"/>
      <c r="Q78" s="6"/>
      <c r="R78" s="6"/>
      <c r="S78" s="6"/>
      <c r="T78" s="6"/>
      <c r="U78" s="6"/>
      <c r="V78" s="6"/>
      <c r="W78" s="6"/>
      <c r="X78" s="2"/>
      <c r="Y78" s="2"/>
      <c r="Z78" s="3"/>
      <c r="AA78" s="2"/>
      <c r="AB78" s="2"/>
      <c r="AC78" s="2"/>
      <c r="AD78" s="2"/>
      <c r="AE78" s="2"/>
      <c r="AF78" s="3"/>
      <c r="AG78" s="6"/>
      <c r="AH78" s="8"/>
      <c r="AI78" s="8"/>
      <c r="AJ78" s="12"/>
      <c r="AK78" s="12"/>
      <c r="AL78" s="12"/>
      <c r="AM78" s="13"/>
      <c r="AN78" s="13"/>
      <c r="AO78" s="13"/>
      <c r="AP78" s="13"/>
      <c r="AQ78" s="13"/>
      <c r="AR78" s="13"/>
      <c r="AS78" s="13"/>
      <c r="AT78" s="9"/>
      <c r="AU78" s="9"/>
      <c r="BQ78" s="11"/>
      <c r="BR78" s="11"/>
      <c r="BS78" s="11"/>
      <c r="BT78" s="11"/>
      <c r="BU78" s="11"/>
      <c r="BV78" s="11"/>
      <c r="BW78" s="11"/>
      <c r="BX78" s="11"/>
    </row>
    <row r="79" spans="1:76" ht="37.5" x14ac:dyDescent="0.3">
      <c r="B79" s="14" t="s">
        <v>160</v>
      </c>
      <c r="C79" s="3"/>
      <c r="D79" s="3"/>
      <c r="E79" s="3"/>
      <c r="F79" s="3"/>
      <c r="G79" s="3"/>
      <c r="H79" s="3"/>
      <c r="I79" s="3"/>
      <c r="J79" s="4"/>
      <c r="K79" s="2"/>
      <c r="L79" s="2"/>
      <c r="M79" s="2"/>
      <c r="N79" s="2"/>
      <c r="O79" s="2"/>
      <c r="P79" s="2"/>
      <c r="Q79" s="287" t="s">
        <v>156</v>
      </c>
      <c r="R79" s="287"/>
      <c r="S79" s="287"/>
      <c r="T79" s="287"/>
      <c r="U79" s="287"/>
      <c r="V79" s="287"/>
      <c r="W79" s="287"/>
      <c r="X79" s="2"/>
      <c r="Y79" s="2"/>
      <c r="Z79" s="3"/>
      <c r="AA79" s="2" t="s">
        <v>161</v>
      </c>
      <c r="AB79" s="2"/>
      <c r="AC79" s="2"/>
      <c r="AD79" s="2"/>
      <c r="AE79" s="2"/>
      <c r="AF79" s="3"/>
      <c r="AG79" s="6"/>
      <c r="AH79" s="15"/>
      <c r="AI79" s="15"/>
      <c r="AJ79" s="16"/>
      <c r="AK79" s="16"/>
      <c r="AL79" s="16"/>
      <c r="AM79" s="16"/>
      <c r="AN79" s="13"/>
      <c r="AO79" s="13"/>
      <c r="AP79" s="13"/>
      <c r="AQ79" s="13"/>
      <c r="AR79" s="13"/>
      <c r="AS79" s="13"/>
      <c r="AT79" s="9"/>
      <c r="AU79" s="9"/>
      <c r="BQ79" s="11"/>
      <c r="BR79" s="11"/>
      <c r="BS79" s="11"/>
      <c r="BT79" s="11"/>
      <c r="BU79" s="11"/>
      <c r="BV79" s="11"/>
      <c r="BW79" s="11"/>
      <c r="BX79" s="11"/>
    </row>
    <row r="80" spans="1:76" ht="18.75" x14ac:dyDescent="0.3">
      <c r="B80" s="14"/>
      <c r="C80" s="3"/>
      <c r="D80" s="3"/>
      <c r="E80" s="3"/>
      <c r="F80" s="3"/>
      <c r="G80" s="3"/>
      <c r="H80" s="3"/>
      <c r="I80" s="3"/>
      <c r="J80" s="4"/>
      <c r="K80" s="2"/>
      <c r="L80" s="2"/>
      <c r="M80" s="2"/>
      <c r="N80" s="2"/>
      <c r="O80" s="2"/>
      <c r="P80" s="2"/>
      <c r="Q80" s="6"/>
      <c r="R80" s="6"/>
      <c r="S80" s="6"/>
      <c r="T80" s="6"/>
      <c r="U80" s="6"/>
      <c r="V80" s="6"/>
      <c r="W80" s="6"/>
      <c r="X80" s="2"/>
      <c r="Y80" s="2"/>
      <c r="Z80" s="3"/>
      <c r="AA80" s="2"/>
      <c r="AB80" s="2"/>
      <c r="AC80" s="2"/>
      <c r="AD80" s="2"/>
      <c r="AE80" s="2"/>
      <c r="AF80" s="3"/>
      <c r="AG80" s="6"/>
      <c r="AH80" s="15"/>
      <c r="AI80" s="15"/>
      <c r="AJ80" s="16"/>
      <c r="AK80" s="16"/>
      <c r="AL80" s="16"/>
      <c r="AM80" s="16"/>
      <c r="AN80" s="13"/>
      <c r="AO80" s="13"/>
      <c r="AP80" s="13"/>
      <c r="AQ80" s="13"/>
      <c r="AR80" s="13"/>
      <c r="AS80" s="13"/>
      <c r="AT80" s="9"/>
      <c r="AU80" s="9"/>
      <c r="BQ80" s="11"/>
      <c r="BR80" s="11"/>
      <c r="BS80" s="11"/>
      <c r="BT80" s="11"/>
      <c r="BU80" s="11"/>
      <c r="BV80" s="11"/>
      <c r="BW80" s="11"/>
      <c r="BX80" s="11"/>
    </row>
    <row r="81" spans="2:76" ht="18.75" x14ac:dyDescent="0.3">
      <c r="B81" s="4" t="s">
        <v>251</v>
      </c>
      <c r="C81" s="3"/>
      <c r="D81" s="3"/>
      <c r="E81" s="3"/>
      <c r="F81" s="3"/>
      <c r="G81" s="3"/>
      <c r="H81" s="3"/>
      <c r="I81" s="3"/>
      <c r="J81" s="4"/>
      <c r="K81" s="2"/>
      <c r="L81" s="2"/>
      <c r="M81" s="2"/>
      <c r="N81" s="2"/>
      <c r="O81" s="2"/>
      <c r="P81" s="2"/>
      <c r="Q81" s="2"/>
      <c r="R81" s="2"/>
      <c r="S81" s="2"/>
      <c r="T81" s="6"/>
      <c r="U81" s="6"/>
      <c r="V81" s="6"/>
      <c r="W81" s="6"/>
      <c r="X81" s="6"/>
      <c r="Y81" s="6"/>
      <c r="Z81" s="6"/>
      <c r="AA81" s="6"/>
      <c r="AB81" s="15"/>
      <c r="AC81" s="15"/>
      <c r="AD81" s="15"/>
      <c r="AE81" s="15"/>
      <c r="AF81" s="15"/>
      <c r="AG81" s="15"/>
      <c r="AH81" s="6"/>
      <c r="AI81" s="6"/>
      <c r="AJ81" s="16"/>
      <c r="AK81" s="16"/>
      <c r="AL81" s="16"/>
      <c r="AM81" s="16"/>
      <c r="AN81" s="13"/>
      <c r="AO81" s="13"/>
      <c r="AP81" s="13"/>
      <c r="AQ81" s="13"/>
      <c r="AR81" s="13"/>
      <c r="AS81" s="13"/>
      <c r="AT81" s="9"/>
      <c r="AU81" s="9"/>
      <c r="BQ81" s="11"/>
      <c r="BR81" s="11"/>
      <c r="BS81" s="11"/>
      <c r="BT81" s="11"/>
      <c r="BU81" s="11"/>
      <c r="BV81" s="11"/>
      <c r="BW81" s="11"/>
      <c r="BX81" s="11"/>
    </row>
    <row r="82" spans="2:76" ht="18.75" x14ac:dyDescent="0.3">
      <c r="B82" s="4" t="s">
        <v>162</v>
      </c>
      <c r="C82" s="3"/>
      <c r="D82" s="3"/>
      <c r="E82" s="3"/>
      <c r="F82" s="3"/>
      <c r="G82" s="3"/>
      <c r="H82" s="3"/>
      <c r="I82" s="3"/>
      <c r="J82" s="4"/>
      <c r="K82" s="2"/>
      <c r="L82" s="2"/>
      <c r="M82" s="2"/>
      <c r="N82" s="2"/>
      <c r="O82" s="2"/>
      <c r="P82" s="2"/>
      <c r="Q82" s="287" t="s">
        <v>156</v>
      </c>
      <c r="R82" s="287"/>
      <c r="S82" s="287"/>
      <c r="T82" s="287"/>
      <c r="U82" s="287"/>
      <c r="V82" s="287"/>
      <c r="W82" s="287"/>
      <c r="X82" s="6"/>
      <c r="Y82" s="6"/>
      <c r="Z82" s="6"/>
      <c r="AA82" s="15" t="s">
        <v>163</v>
      </c>
      <c r="AB82" s="3"/>
      <c r="AC82" s="2"/>
      <c r="AD82" s="2"/>
      <c r="AE82" s="2"/>
      <c r="AF82" s="2"/>
      <c r="AG82" s="2"/>
      <c r="AH82" s="2"/>
      <c r="AI82" s="3"/>
      <c r="AJ82" s="3"/>
      <c r="AK82" s="3"/>
      <c r="AL82" s="3"/>
      <c r="AP82" s="13"/>
      <c r="AQ82" s="13"/>
      <c r="AR82" s="13"/>
      <c r="AS82" s="13"/>
      <c r="AT82" s="13"/>
      <c r="AU82" s="13"/>
      <c r="AV82" s="9"/>
      <c r="AW82" s="9"/>
      <c r="AX82" s="9"/>
      <c r="BT82" s="11"/>
      <c r="BU82" s="11"/>
      <c r="BV82" s="11"/>
      <c r="BW82" s="11"/>
      <c r="BX82" s="11"/>
    </row>
    <row r="83" spans="2:76" ht="15.75" x14ac:dyDescent="0.25">
      <c r="B83" s="9"/>
      <c r="J83" s="38"/>
      <c r="K83" s="13"/>
      <c r="L83" s="13"/>
      <c r="M83" s="13"/>
      <c r="N83" s="47"/>
      <c r="O83" s="47"/>
      <c r="P83" s="47"/>
      <c r="Q83" s="47"/>
      <c r="R83" s="47"/>
      <c r="S83" s="47"/>
      <c r="T83" s="48"/>
      <c r="U83" s="48"/>
      <c r="V83" s="48"/>
      <c r="W83" s="48"/>
      <c r="X83" s="48"/>
      <c r="Y83" s="48"/>
      <c r="Z83" s="48"/>
      <c r="AA83" s="48"/>
      <c r="AB83" s="49"/>
      <c r="AC83" s="50"/>
      <c r="AD83" s="50"/>
      <c r="AE83" s="50"/>
      <c r="AF83" s="50"/>
      <c r="AG83" s="50"/>
      <c r="AH83" s="49"/>
      <c r="AI83" s="49"/>
      <c r="AJ83" s="47"/>
      <c r="AK83" s="47"/>
      <c r="AL83" s="47"/>
      <c r="AM83" s="47"/>
      <c r="AN83" s="51"/>
      <c r="AO83" s="51"/>
      <c r="AP83" s="51"/>
      <c r="AQ83" s="51"/>
      <c r="AR83" s="51"/>
      <c r="AS83" s="51"/>
      <c r="AT83" s="38"/>
      <c r="AU83" s="38"/>
      <c r="BQ83" s="11"/>
      <c r="BR83" s="11"/>
      <c r="BS83" s="11"/>
      <c r="BT83" s="11"/>
      <c r="BU83" s="11"/>
      <c r="BV83" s="11"/>
      <c r="BW83" s="11"/>
      <c r="BX83" s="11"/>
    </row>
    <row r="84" spans="2:76" ht="15.75" x14ac:dyDescent="0.25">
      <c r="B84" s="52"/>
      <c r="J84" s="38"/>
      <c r="K84" s="47"/>
      <c r="L84" s="13"/>
      <c r="M84" s="13"/>
      <c r="N84" s="13"/>
      <c r="O84" s="47"/>
      <c r="P84" s="47"/>
      <c r="Q84" s="288"/>
      <c r="R84" s="289"/>
      <c r="S84" s="289"/>
      <c r="T84" s="289"/>
      <c r="U84" s="289"/>
      <c r="V84" s="289"/>
      <c r="W84" s="289"/>
      <c r="X84" s="48"/>
      <c r="Y84" s="48"/>
      <c r="AA84" s="47"/>
      <c r="AB84" s="53"/>
      <c r="AC84" s="53"/>
      <c r="AD84" s="53"/>
      <c r="AE84" s="53"/>
      <c r="AG84" s="16"/>
      <c r="AN84" s="51"/>
      <c r="AO84" s="51"/>
      <c r="AP84" s="51"/>
      <c r="AQ84" s="51"/>
      <c r="AR84" s="51"/>
      <c r="AS84" s="51"/>
      <c r="AT84" s="38"/>
      <c r="AU84" s="38"/>
      <c r="BQ84" s="11"/>
      <c r="BR84" s="11"/>
      <c r="BS84" s="11"/>
      <c r="BT84" s="11"/>
      <c r="BU84" s="11"/>
      <c r="BV84" s="11"/>
      <c r="BW84" s="11"/>
      <c r="BX84" s="11"/>
    </row>
    <row r="85" spans="2:76" ht="15.75" hidden="1" x14ac:dyDescent="0.25">
      <c r="B85" s="9"/>
      <c r="BQ85" s="11"/>
      <c r="BR85" s="11"/>
      <c r="BS85" s="11"/>
      <c r="BT85" s="11"/>
      <c r="BU85" s="11"/>
      <c r="BV85" s="11"/>
      <c r="BW85" s="11"/>
      <c r="BX85" s="11"/>
    </row>
    <row r="86" spans="2:76" ht="12" hidden="1" x14ac:dyDescent="0.2">
      <c r="B86" s="10"/>
      <c r="BQ86" s="11"/>
      <c r="BR86" s="11"/>
      <c r="BS86" s="11"/>
      <c r="BT86" s="11"/>
      <c r="BU86" s="11"/>
      <c r="BV86" s="11"/>
      <c r="BW86" s="11"/>
      <c r="BX86" s="11"/>
    </row>
    <row r="87" spans="2:76" ht="12" hidden="1" x14ac:dyDescent="0.2">
      <c r="B87" s="10"/>
      <c r="BQ87" s="11"/>
      <c r="BR87" s="11"/>
      <c r="BS87" s="11"/>
      <c r="BT87" s="11"/>
      <c r="BU87" s="11"/>
      <c r="BV87" s="11"/>
      <c r="BW87" s="11"/>
      <c r="BX87" s="11"/>
    </row>
    <row r="88" spans="2:76" ht="12" hidden="1" x14ac:dyDescent="0.2">
      <c r="B88" s="10"/>
      <c r="BQ88" s="11"/>
      <c r="BR88" s="11"/>
      <c r="BS88" s="11"/>
      <c r="BT88" s="11"/>
      <c r="BU88" s="11"/>
      <c r="BV88" s="11"/>
      <c r="BW88" s="11"/>
      <c r="BX88" s="11"/>
    </row>
    <row r="89" spans="2:76" ht="12" hidden="1" x14ac:dyDescent="0.2">
      <c r="B89" s="10"/>
      <c r="BQ89" s="11"/>
      <c r="BR89" s="11"/>
      <c r="BS89" s="11"/>
      <c r="BT89" s="11"/>
      <c r="BU89" s="11"/>
      <c r="BV89" s="11"/>
      <c r="BW89" s="11"/>
      <c r="BX89" s="11"/>
    </row>
    <row r="90" spans="2:76" ht="12" hidden="1" x14ac:dyDescent="0.2">
      <c r="B90" s="10"/>
      <c r="BQ90" s="11"/>
      <c r="BR90" s="11"/>
      <c r="BS90" s="11"/>
      <c r="BT90" s="11"/>
      <c r="BU90" s="11"/>
      <c r="BV90" s="11"/>
      <c r="BW90" s="11"/>
      <c r="BX90" s="11"/>
    </row>
    <row r="91" spans="2:76" hidden="1" x14ac:dyDescent="0.25">
      <c r="K91" s="11"/>
      <c r="L91" s="11"/>
    </row>
    <row r="92" spans="2:76" hidden="1" x14ac:dyDescent="0.25">
      <c r="K92" s="11"/>
      <c r="L92" s="11"/>
    </row>
    <row r="93" spans="2:76" hidden="1" x14ac:dyDescent="0.25">
      <c r="K93" s="11"/>
      <c r="L93" s="11"/>
    </row>
    <row r="94" spans="2:76" hidden="1" x14ac:dyDescent="0.25">
      <c r="K94" s="11"/>
      <c r="L94" s="11"/>
    </row>
    <row r="95" spans="2:76" hidden="1" x14ac:dyDescent="0.25">
      <c r="K95" s="11"/>
      <c r="L95" s="11"/>
    </row>
    <row r="96" spans="2:76" hidden="1" x14ac:dyDescent="0.25">
      <c r="K96" s="11"/>
      <c r="L96" s="11"/>
    </row>
    <row r="97" spans="11:12" hidden="1" x14ac:dyDescent="0.25">
      <c r="K97" s="11"/>
      <c r="L97" s="11"/>
    </row>
    <row r="98" spans="11:12" hidden="1" x14ac:dyDescent="0.25">
      <c r="K98" s="11"/>
      <c r="L98" s="11"/>
    </row>
  </sheetData>
  <mergeCells count="59">
    <mergeCell ref="A1:BX1"/>
    <mergeCell ref="A2:A5"/>
    <mergeCell ref="B2:B5"/>
    <mergeCell ref="C2:C5"/>
    <mergeCell ref="D2:I2"/>
    <mergeCell ref="J2:J5"/>
    <mergeCell ref="K2:K5"/>
    <mergeCell ref="L2:L5"/>
    <mergeCell ref="M2:BX2"/>
    <mergeCell ref="D3:D5"/>
    <mergeCell ref="AS3:BH3"/>
    <mergeCell ref="BI3:BX3"/>
    <mergeCell ref="E4:E5"/>
    <mergeCell ref="F4:H4"/>
    <mergeCell ref="M4:P4"/>
    <mergeCell ref="Q4:T4"/>
    <mergeCell ref="AO4:AR4"/>
    <mergeCell ref="E3:H3"/>
    <mergeCell ref="I3:I5"/>
    <mergeCell ref="M3:AB3"/>
    <mergeCell ref="AC3:AR3"/>
    <mergeCell ref="U4:X4"/>
    <mergeCell ref="Y4:AB4"/>
    <mergeCell ref="AC4:AF4"/>
    <mergeCell ref="AG4:AJ4"/>
    <mergeCell ref="AK4:AN4"/>
    <mergeCell ref="BQ4:BT4"/>
    <mergeCell ref="BU4:BX4"/>
    <mergeCell ref="M6:P6"/>
    <mergeCell ref="Q6:T6"/>
    <mergeCell ref="U6:X6"/>
    <mergeCell ref="Y6:AB6"/>
    <mergeCell ref="AC6:AF6"/>
    <mergeCell ref="AG6:AJ6"/>
    <mergeCell ref="AK6:AN6"/>
    <mergeCell ref="AO6:AR6"/>
    <mergeCell ref="AS4:AV4"/>
    <mergeCell ref="AW4:AZ4"/>
    <mergeCell ref="BA4:BD4"/>
    <mergeCell ref="BE4:BH4"/>
    <mergeCell ref="BI4:BL4"/>
    <mergeCell ref="BM4:BP4"/>
    <mergeCell ref="A65:BX65"/>
    <mergeCell ref="AS6:AV6"/>
    <mergeCell ref="AW6:AZ6"/>
    <mergeCell ref="BA6:BD6"/>
    <mergeCell ref="BE6:BH6"/>
    <mergeCell ref="BI6:BL6"/>
    <mergeCell ref="BM6:BP6"/>
    <mergeCell ref="BQ6:BT6"/>
    <mergeCell ref="BU6:BX6"/>
    <mergeCell ref="A7:BX7"/>
    <mergeCell ref="A8:BX8"/>
    <mergeCell ref="A54:BX54"/>
    <mergeCell ref="Q75:W75"/>
    <mergeCell ref="Q77:W77"/>
    <mergeCell ref="Q79:W79"/>
    <mergeCell ref="Q82:W82"/>
    <mergeCell ref="Q84:W84"/>
  </mergeCells>
  <pageMargins left="0.39370078740157483" right="0.39370078740157483" top="0.78740157480314965" bottom="0.39370078740157483" header="0" footer="0"/>
  <pageSetup paperSize="9" scale="58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J36"/>
  <sheetViews>
    <sheetView topLeftCell="A22" workbookViewId="0">
      <selection activeCell="AM35" sqref="AM35:AN35"/>
    </sheetView>
  </sheetViews>
  <sheetFormatPr defaultColWidth="0" defaultRowHeight="12.75" zeroHeight="1" x14ac:dyDescent="0.2"/>
  <cols>
    <col min="1" max="1" width="2.28515625" style="54" customWidth="1"/>
    <col min="2" max="11" width="2.140625" style="54" customWidth="1"/>
    <col min="12" max="12" width="2.28515625" style="54" customWidth="1"/>
    <col min="13" max="13" width="2.42578125" style="54" customWidth="1"/>
    <col min="14" max="51" width="2.140625" style="54" customWidth="1"/>
    <col min="52" max="52" width="2.28515625" style="54" customWidth="1"/>
    <col min="53" max="58" width="2.140625" style="54" customWidth="1"/>
    <col min="59" max="59" width="2.5703125" style="54" customWidth="1"/>
    <col min="60" max="60" width="3.28515625" style="54" customWidth="1"/>
    <col min="61" max="61" width="13.85546875" style="54" hidden="1" customWidth="1"/>
    <col min="62" max="62" width="0" style="54" hidden="1" customWidth="1"/>
    <col min="63" max="16384" width="9.140625" style="54" hidden="1"/>
  </cols>
  <sheetData>
    <row r="1" spans="1:62" ht="15.75" customHeight="1" x14ac:dyDescent="0.25"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Q1" s="367" t="s">
        <v>164</v>
      </c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X1" s="56"/>
    </row>
    <row r="2" spans="1:62" ht="15.75" x14ac:dyDescent="0.25">
      <c r="P2" s="357"/>
      <c r="Q2" s="357"/>
      <c r="R2" s="57"/>
      <c r="T2" s="58" t="s">
        <v>165</v>
      </c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</row>
    <row r="3" spans="1:62" x14ac:dyDescent="0.2">
      <c r="B3" s="59"/>
      <c r="C3" s="55"/>
      <c r="D3" s="55"/>
      <c r="E3" s="55"/>
      <c r="F3" s="55"/>
      <c r="G3" s="55"/>
      <c r="H3" s="55"/>
      <c r="I3" s="55"/>
      <c r="J3" s="55"/>
      <c r="K3" s="55"/>
      <c r="L3" s="55"/>
      <c r="R3" s="57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W3" s="60"/>
      <c r="AX3" s="56"/>
    </row>
    <row r="4" spans="1:62" x14ac:dyDescent="0.2">
      <c r="A4" s="61"/>
      <c r="B4" s="354" t="s">
        <v>166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57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63" t="s">
        <v>167</v>
      </c>
      <c r="AT4" s="63"/>
      <c r="AU4" s="63"/>
      <c r="AV4" s="63"/>
      <c r="AW4" s="353" t="s">
        <v>168</v>
      </c>
      <c r="AX4" s="353"/>
      <c r="AY4" s="353"/>
      <c r="AZ4" s="353"/>
      <c r="BA4" s="353"/>
      <c r="BB4" s="353"/>
      <c r="BC4" s="353"/>
      <c r="BD4" s="353"/>
      <c r="BE4" s="353"/>
      <c r="BF4" s="353"/>
      <c r="BG4" s="353"/>
      <c r="BH4" s="353"/>
    </row>
    <row r="5" spans="1:62" x14ac:dyDescent="0.2">
      <c r="A5" s="61"/>
      <c r="B5" s="354" t="s">
        <v>169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57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64"/>
      <c r="AU5" s="64"/>
      <c r="AV5" s="64"/>
      <c r="AW5" s="353"/>
      <c r="AX5" s="353"/>
      <c r="AY5" s="353"/>
      <c r="AZ5" s="353"/>
      <c r="BA5" s="353"/>
      <c r="BB5" s="353"/>
      <c r="BC5" s="353"/>
      <c r="BD5" s="353"/>
      <c r="BE5" s="353"/>
      <c r="BF5" s="353"/>
      <c r="BG5" s="353"/>
      <c r="BH5" s="353"/>
    </row>
    <row r="6" spans="1:62" x14ac:dyDescent="0.2">
      <c r="A6" s="61"/>
      <c r="B6" s="65" t="s">
        <v>245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1"/>
      <c r="N6" s="61"/>
      <c r="O6" s="61"/>
      <c r="P6" s="61"/>
      <c r="Q6" s="61"/>
      <c r="R6" s="57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66" t="s">
        <v>170</v>
      </c>
      <c r="AS6" s="56"/>
      <c r="AX6" s="67" t="s">
        <v>171</v>
      </c>
    </row>
    <row r="7" spans="1:62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57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66" t="s">
        <v>172</v>
      </c>
      <c r="AS7" s="56"/>
      <c r="AX7" s="64" t="s">
        <v>247</v>
      </c>
    </row>
    <row r="8" spans="1:62" x14ac:dyDescent="0.2">
      <c r="A8" s="61"/>
      <c r="B8" s="68" t="s">
        <v>244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57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W8" s="60"/>
      <c r="AX8" s="56"/>
    </row>
    <row r="9" spans="1:62" x14ac:dyDescent="0.2">
      <c r="A9" s="355" t="s">
        <v>246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57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W9" s="60"/>
      <c r="AX9" s="56"/>
    </row>
    <row r="10" spans="1:62" x14ac:dyDescent="0.2">
      <c r="R10" s="57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</row>
    <row r="11" spans="1:62" ht="18.75" x14ac:dyDescent="0.2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69"/>
      <c r="N11" s="39"/>
      <c r="O11" s="39"/>
      <c r="X11" s="70" t="s">
        <v>173</v>
      </c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66"/>
      <c r="AS11" s="56"/>
      <c r="AX11" s="64"/>
    </row>
    <row r="12" spans="1:62" ht="18" x14ac:dyDescent="0.25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69"/>
      <c r="N12" s="39"/>
      <c r="O12" s="39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/>
      <c r="AT12" s="66"/>
      <c r="AV12" s="56"/>
      <c r="BA12" s="64"/>
    </row>
    <row r="13" spans="1:62" ht="18.75" x14ac:dyDescent="0.3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69"/>
      <c r="N13" s="39"/>
      <c r="Q13" s="72"/>
      <c r="R13" s="72"/>
      <c r="S13" s="72"/>
      <c r="T13" s="72"/>
      <c r="U13" s="72"/>
      <c r="V13" s="72"/>
      <c r="W13" s="73" t="s">
        <v>174</v>
      </c>
      <c r="X13" s="74"/>
      <c r="Y13" s="75" t="s">
        <v>175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</row>
    <row r="14" spans="1:62" ht="18.75" x14ac:dyDescent="0.3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76"/>
      <c r="N14" s="39"/>
      <c r="Q14" s="72"/>
      <c r="R14" s="72"/>
      <c r="S14" s="72"/>
      <c r="T14" s="72"/>
      <c r="U14" s="72"/>
      <c r="V14" s="72"/>
      <c r="W14" s="73" t="s">
        <v>176</v>
      </c>
      <c r="X14" s="74"/>
      <c r="Y14" s="75" t="s">
        <v>177</v>
      </c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</row>
    <row r="15" spans="1:62" ht="18.75" x14ac:dyDescent="0.3">
      <c r="M15" s="69"/>
      <c r="N15" s="39"/>
      <c r="Q15" s="72"/>
      <c r="R15" s="72"/>
      <c r="S15" s="72"/>
      <c r="T15" s="72"/>
      <c r="U15" s="72"/>
      <c r="V15" s="72"/>
      <c r="W15" s="73" t="s">
        <v>178</v>
      </c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/>
      <c r="AU15" s="56"/>
      <c r="AV15" s="77"/>
    </row>
    <row r="16" spans="1:62" ht="18.75" x14ac:dyDescent="0.3">
      <c r="M16" s="69"/>
      <c r="N16" s="39"/>
      <c r="Q16" s="72"/>
      <c r="R16" s="72"/>
      <c r="S16" s="72"/>
      <c r="T16" s="72"/>
      <c r="U16" s="72"/>
      <c r="V16" s="72"/>
      <c r="W16" s="78" t="s">
        <v>179</v>
      </c>
      <c r="X16" s="74"/>
      <c r="Y16" s="75" t="s">
        <v>180</v>
      </c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/>
      <c r="AU16" s="56"/>
      <c r="AV16" s="77"/>
    </row>
    <row r="17" spans="3:62" ht="18.75" x14ac:dyDescent="0.3">
      <c r="M17" s="69"/>
      <c r="N17" s="39"/>
      <c r="Q17" s="72"/>
      <c r="R17" s="72"/>
      <c r="S17" s="72"/>
      <c r="T17" s="72"/>
      <c r="U17" s="72"/>
      <c r="V17" s="72"/>
      <c r="W17" s="78" t="s">
        <v>181</v>
      </c>
      <c r="X17" s="79" t="s">
        <v>182</v>
      </c>
      <c r="Y17" s="75" t="s">
        <v>183</v>
      </c>
      <c r="Z17" s="74"/>
      <c r="AA17" s="74"/>
      <c r="AB17" s="80"/>
      <c r="AC17" s="80"/>
      <c r="AD17" s="80"/>
      <c r="AE17" s="80"/>
      <c r="AF17" s="80"/>
      <c r="AG17" s="80"/>
      <c r="AH17" s="80"/>
      <c r="AI17" s="80"/>
      <c r="AJ17" s="80"/>
      <c r="AK17"/>
      <c r="AL17"/>
      <c r="AM17"/>
      <c r="AN17"/>
      <c r="AO17"/>
      <c r="AP17"/>
      <c r="AQ17"/>
      <c r="AR17"/>
      <c r="AU17" s="56"/>
      <c r="AV17" s="77"/>
    </row>
    <row r="18" spans="3:62" x14ac:dyDescent="0.2"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</row>
    <row r="19" spans="3:62" x14ac:dyDescent="0.2">
      <c r="H19" s="81"/>
      <c r="I19" s="55"/>
      <c r="J19" s="55"/>
      <c r="K19" s="55"/>
      <c r="V19" s="356" t="s">
        <v>184</v>
      </c>
      <c r="W19" s="356"/>
      <c r="X19" s="356"/>
      <c r="Y19" s="356"/>
      <c r="Z19" s="356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7"/>
    </row>
    <row r="20" spans="3:62" x14ac:dyDescent="0.2">
      <c r="D20" s="358" t="s">
        <v>185</v>
      </c>
      <c r="E20" s="82" t="s">
        <v>186</v>
      </c>
      <c r="F20" s="83"/>
      <c r="G20" s="83"/>
      <c r="H20" s="83"/>
      <c r="I20" s="83" t="s">
        <v>187</v>
      </c>
      <c r="J20" s="83"/>
      <c r="K20" s="83"/>
      <c r="L20" s="83"/>
      <c r="M20" s="83"/>
      <c r="N20" s="83" t="s">
        <v>188</v>
      </c>
      <c r="O20" s="83"/>
      <c r="P20" s="83"/>
      <c r="Q20" s="83"/>
      <c r="R20" s="83" t="s">
        <v>189</v>
      </c>
      <c r="S20" s="83"/>
      <c r="T20" s="83"/>
      <c r="U20" s="83"/>
      <c r="V20" s="83" t="s">
        <v>190</v>
      </c>
      <c r="W20" s="83"/>
      <c r="X20" s="83"/>
      <c r="Y20" s="83"/>
      <c r="Z20" s="83"/>
      <c r="AA20" s="83" t="s">
        <v>191</v>
      </c>
      <c r="AB20" s="83"/>
      <c r="AC20" s="83"/>
      <c r="AD20" s="83"/>
      <c r="AE20" s="83" t="s">
        <v>192</v>
      </c>
      <c r="AF20" s="83"/>
      <c r="AG20" s="83"/>
      <c r="AH20" s="83"/>
      <c r="AI20" s="83"/>
      <c r="AJ20" s="83" t="s">
        <v>193</v>
      </c>
      <c r="AK20" s="83"/>
      <c r="AL20" s="83"/>
      <c r="AM20" s="83"/>
      <c r="AN20" s="83" t="s">
        <v>194</v>
      </c>
      <c r="AO20" s="83"/>
      <c r="AP20" s="83"/>
      <c r="AQ20" s="83"/>
      <c r="AR20" s="83"/>
      <c r="AS20" s="83" t="s">
        <v>195</v>
      </c>
      <c r="AT20" s="83"/>
      <c r="AU20" s="83"/>
      <c r="AV20" s="83"/>
      <c r="AW20" s="83" t="s">
        <v>196</v>
      </c>
      <c r="AX20" s="83"/>
      <c r="AY20" s="83"/>
      <c r="AZ20" s="83"/>
      <c r="BA20" s="83" t="s">
        <v>197</v>
      </c>
      <c r="BB20" s="83"/>
      <c r="BC20" s="83"/>
      <c r="BD20" s="84"/>
    </row>
    <row r="21" spans="3:62" x14ac:dyDescent="0.2">
      <c r="D21" s="359"/>
      <c r="E21" s="85">
        <v>1</v>
      </c>
      <c r="F21" s="85">
        <v>2</v>
      </c>
      <c r="G21" s="85">
        <v>3</v>
      </c>
      <c r="H21" s="85">
        <v>4</v>
      </c>
      <c r="I21" s="85">
        <v>5</v>
      </c>
      <c r="J21" s="85">
        <v>6</v>
      </c>
      <c r="K21" s="85">
        <v>7</v>
      </c>
      <c r="L21" s="85">
        <v>8</v>
      </c>
      <c r="M21" s="85">
        <v>9</v>
      </c>
      <c r="N21" s="85">
        <v>10</v>
      </c>
      <c r="O21" s="85">
        <v>11</v>
      </c>
      <c r="P21" s="85">
        <v>12</v>
      </c>
      <c r="Q21" s="85">
        <v>13</v>
      </c>
      <c r="R21" s="85">
        <v>14</v>
      </c>
      <c r="S21" s="85">
        <v>15</v>
      </c>
      <c r="T21" s="85">
        <v>16</v>
      </c>
      <c r="U21" s="85">
        <v>17</v>
      </c>
      <c r="V21" s="85">
        <v>18</v>
      </c>
      <c r="W21" s="85">
        <v>19</v>
      </c>
      <c r="X21" s="85">
        <v>20</v>
      </c>
      <c r="Y21" s="85">
        <v>21</v>
      </c>
      <c r="Z21" s="85">
        <v>22</v>
      </c>
      <c r="AA21" s="85">
        <v>23</v>
      </c>
      <c r="AB21" s="85">
        <v>24</v>
      </c>
      <c r="AC21" s="85">
        <v>25</v>
      </c>
      <c r="AD21" s="85">
        <v>26</v>
      </c>
      <c r="AE21" s="85">
        <v>27</v>
      </c>
      <c r="AF21" s="85">
        <v>28</v>
      </c>
      <c r="AG21" s="85">
        <v>29</v>
      </c>
      <c r="AH21" s="85">
        <v>30</v>
      </c>
      <c r="AI21" s="85">
        <v>31</v>
      </c>
      <c r="AJ21" s="85">
        <v>32</v>
      </c>
      <c r="AK21" s="85">
        <v>33</v>
      </c>
      <c r="AL21" s="85">
        <v>34</v>
      </c>
      <c r="AM21" s="85">
        <v>35</v>
      </c>
      <c r="AN21" s="85">
        <v>36</v>
      </c>
      <c r="AO21" s="85">
        <v>37</v>
      </c>
      <c r="AP21" s="85">
        <v>38</v>
      </c>
      <c r="AQ21" s="85">
        <v>39</v>
      </c>
      <c r="AR21" s="85">
        <v>40</v>
      </c>
      <c r="AS21" s="85">
        <v>41</v>
      </c>
      <c r="AT21" s="85">
        <v>42</v>
      </c>
      <c r="AU21" s="85">
        <v>43</v>
      </c>
      <c r="AV21" s="85">
        <v>44</v>
      </c>
      <c r="AW21" s="85">
        <v>45</v>
      </c>
      <c r="AX21" s="85">
        <v>46</v>
      </c>
      <c r="AY21" s="85">
        <v>47</v>
      </c>
      <c r="AZ21" s="85">
        <v>48</v>
      </c>
      <c r="BA21" s="85">
        <v>49</v>
      </c>
      <c r="BB21" s="85">
        <v>50</v>
      </c>
      <c r="BC21" s="85">
        <v>51</v>
      </c>
      <c r="BD21" s="85">
        <v>52</v>
      </c>
    </row>
    <row r="22" spans="3:62" x14ac:dyDescent="0.2">
      <c r="D22" s="86">
        <v>1</v>
      </c>
      <c r="E22" s="87" t="s">
        <v>198</v>
      </c>
      <c r="F22" s="87" t="s">
        <v>198</v>
      </c>
      <c r="G22" s="87" t="s">
        <v>198</v>
      </c>
      <c r="H22" s="87" t="s">
        <v>198</v>
      </c>
      <c r="I22" s="87" t="s">
        <v>198</v>
      </c>
      <c r="J22" s="87" t="s">
        <v>198</v>
      </c>
      <c r="K22" s="87" t="s">
        <v>198</v>
      </c>
      <c r="L22" s="87" t="s">
        <v>198</v>
      </c>
      <c r="M22" s="112" t="s">
        <v>250</v>
      </c>
      <c r="N22" s="87" t="s">
        <v>198</v>
      </c>
      <c r="O22" s="87" t="s">
        <v>198</v>
      </c>
      <c r="P22" s="87" t="s">
        <v>198</v>
      </c>
      <c r="Q22" s="87" t="s">
        <v>198</v>
      </c>
      <c r="R22" s="87" t="s">
        <v>198</v>
      </c>
      <c r="S22" s="87" t="s">
        <v>198</v>
      </c>
      <c r="T22" s="87" t="s">
        <v>198</v>
      </c>
      <c r="U22" s="87" t="s">
        <v>198</v>
      </c>
      <c r="V22" s="112" t="s">
        <v>250</v>
      </c>
      <c r="W22" s="87" t="s">
        <v>199</v>
      </c>
      <c r="X22" s="87" t="s">
        <v>199</v>
      </c>
      <c r="Y22" s="87" t="s">
        <v>200</v>
      </c>
      <c r="Z22" s="87" t="s">
        <v>200</v>
      </c>
      <c r="AA22" s="87" t="s">
        <v>198</v>
      </c>
      <c r="AB22" s="87" t="s">
        <v>198</v>
      </c>
      <c r="AC22" s="87" t="s">
        <v>198</v>
      </c>
      <c r="AD22" s="87" t="s">
        <v>198</v>
      </c>
      <c r="AE22" s="87" t="s">
        <v>198</v>
      </c>
      <c r="AF22" s="87" t="s">
        <v>198</v>
      </c>
      <c r="AG22" s="87" t="s">
        <v>198</v>
      </c>
      <c r="AH22" s="87" t="s">
        <v>198</v>
      </c>
      <c r="AI22" s="112" t="s">
        <v>250</v>
      </c>
      <c r="AJ22" s="87" t="s">
        <v>198</v>
      </c>
      <c r="AK22" s="87" t="s">
        <v>198</v>
      </c>
      <c r="AL22" s="87" t="s">
        <v>198</v>
      </c>
      <c r="AM22" s="87" t="s">
        <v>198</v>
      </c>
      <c r="AN22" s="87" t="s">
        <v>198</v>
      </c>
      <c r="AO22" s="87" t="s">
        <v>198</v>
      </c>
      <c r="AP22" s="87" t="s">
        <v>198</v>
      </c>
      <c r="AQ22" s="87" t="s">
        <v>198</v>
      </c>
      <c r="AR22" s="112" t="s">
        <v>250</v>
      </c>
      <c r="AS22" s="87" t="s">
        <v>199</v>
      </c>
      <c r="AT22" s="87" t="s">
        <v>199</v>
      </c>
      <c r="AU22" s="87" t="s">
        <v>200</v>
      </c>
      <c r="AV22" s="87" t="s">
        <v>200</v>
      </c>
      <c r="AW22" s="87" t="s">
        <v>200</v>
      </c>
      <c r="AX22" s="87" t="s">
        <v>200</v>
      </c>
      <c r="AY22" s="87" t="s">
        <v>200</v>
      </c>
      <c r="AZ22" s="87" t="s">
        <v>200</v>
      </c>
      <c r="BA22" s="87" t="s">
        <v>200</v>
      </c>
      <c r="BB22" s="87" t="s">
        <v>200</v>
      </c>
      <c r="BC22" s="87" t="s">
        <v>200</v>
      </c>
      <c r="BD22" s="87" t="s">
        <v>200</v>
      </c>
    </row>
    <row r="23" spans="3:62" x14ac:dyDescent="0.2">
      <c r="D23" s="86">
        <v>2</v>
      </c>
      <c r="E23" s="87" t="s">
        <v>198</v>
      </c>
      <c r="F23" s="87" t="s">
        <v>198</v>
      </c>
      <c r="G23" s="87" t="s">
        <v>198</v>
      </c>
      <c r="H23" s="87" t="s">
        <v>198</v>
      </c>
      <c r="I23" s="87" t="s">
        <v>198</v>
      </c>
      <c r="J23" s="87" t="s">
        <v>198</v>
      </c>
      <c r="K23" s="87" t="s">
        <v>198</v>
      </c>
      <c r="L23" s="87" t="s">
        <v>198</v>
      </c>
      <c r="M23" s="112" t="s">
        <v>250</v>
      </c>
      <c r="N23" s="87" t="s">
        <v>198</v>
      </c>
      <c r="O23" s="87" t="s">
        <v>198</v>
      </c>
      <c r="P23" s="87" t="s">
        <v>198</v>
      </c>
      <c r="Q23" s="87" t="s">
        <v>198</v>
      </c>
      <c r="R23" s="87" t="s">
        <v>198</v>
      </c>
      <c r="S23" s="87" t="s">
        <v>198</v>
      </c>
      <c r="T23" s="87" t="s">
        <v>198</v>
      </c>
      <c r="U23" s="87" t="s">
        <v>198</v>
      </c>
      <c r="V23" s="112" t="s">
        <v>250</v>
      </c>
      <c r="W23" s="87" t="s">
        <v>199</v>
      </c>
      <c r="X23" s="87" t="s">
        <v>199</v>
      </c>
      <c r="Y23" s="87" t="s">
        <v>200</v>
      </c>
      <c r="Z23" s="87" t="s">
        <v>200</v>
      </c>
      <c r="AA23" s="87" t="s">
        <v>198</v>
      </c>
      <c r="AB23" s="87" t="s">
        <v>198</v>
      </c>
      <c r="AC23" s="87" t="s">
        <v>198</v>
      </c>
      <c r="AD23" s="87" t="s">
        <v>198</v>
      </c>
      <c r="AE23" s="87" t="s">
        <v>198</v>
      </c>
      <c r="AF23" s="87" t="s">
        <v>198</v>
      </c>
      <c r="AG23" s="87" t="s">
        <v>198</v>
      </c>
      <c r="AH23" s="87" t="s">
        <v>198</v>
      </c>
      <c r="AI23" s="112" t="s">
        <v>250</v>
      </c>
      <c r="AJ23" s="87" t="s">
        <v>198</v>
      </c>
      <c r="AK23" s="87" t="s">
        <v>198</v>
      </c>
      <c r="AL23" s="87" t="s">
        <v>198</v>
      </c>
      <c r="AM23" s="87" t="s">
        <v>198</v>
      </c>
      <c r="AN23" s="87" t="s">
        <v>198</v>
      </c>
      <c r="AO23" s="87" t="s">
        <v>198</v>
      </c>
      <c r="AP23" s="87" t="s">
        <v>198</v>
      </c>
      <c r="AQ23" s="87" t="s">
        <v>198</v>
      </c>
      <c r="AR23" s="112" t="s">
        <v>250</v>
      </c>
      <c r="AS23" s="87" t="s">
        <v>199</v>
      </c>
      <c r="AT23" s="87" t="s">
        <v>199</v>
      </c>
      <c r="AU23" s="87" t="s">
        <v>200</v>
      </c>
      <c r="AV23" s="87" t="s">
        <v>200</v>
      </c>
      <c r="AW23" s="87" t="s">
        <v>200</v>
      </c>
      <c r="AX23" s="87" t="s">
        <v>200</v>
      </c>
      <c r="AY23" s="87" t="s">
        <v>200</v>
      </c>
      <c r="AZ23" s="87" t="s">
        <v>200</v>
      </c>
      <c r="BA23" s="87" t="s">
        <v>200</v>
      </c>
      <c r="BB23" s="87" t="s">
        <v>200</v>
      </c>
      <c r="BC23" s="87" t="s">
        <v>200</v>
      </c>
      <c r="BD23" s="87" t="s">
        <v>200</v>
      </c>
    </row>
    <row r="24" spans="3:62" x14ac:dyDescent="0.2">
      <c r="D24" s="86">
        <v>3</v>
      </c>
      <c r="E24" s="87" t="s">
        <v>198</v>
      </c>
      <c r="F24" s="87" t="s">
        <v>198</v>
      </c>
      <c r="G24" s="87" t="s">
        <v>198</v>
      </c>
      <c r="H24" s="87" t="s">
        <v>198</v>
      </c>
      <c r="I24" s="87" t="s">
        <v>198</v>
      </c>
      <c r="J24" s="87" t="s">
        <v>198</v>
      </c>
      <c r="K24" s="87" t="s">
        <v>198</v>
      </c>
      <c r="L24" s="87" t="s">
        <v>198</v>
      </c>
      <c r="M24" s="112" t="s">
        <v>250</v>
      </c>
      <c r="N24" s="87" t="s">
        <v>198</v>
      </c>
      <c r="O24" s="87" t="s">
        <v>198</v>
      </c>
      <c r="P24" s="87" t="s">
        <v>198</v>
      </c>
      <c r="Q24" s="87" t="s">
        <v>198</v>
      </c>
      <c r="R24" s="87" t="s">
        <v>198</v>
      </c>
      <c r="S24" s="87" t="s">
        <v>198</v>
      </c>
      <c r="T24" s="87" t="s">
        <v>198</v>
      </c>
      <c r="U24" s="87" t="s">
        <v>198</v>
      </c>
      <c r="V24" s="112" t="s">
        <v>250</v>
      </c>
      <c r="W24" s="87" t="s">
        <v>199</v>
      </c>
      <c r="X24" s="87" t="s">
        <v>199</v>
      </c>
      <c r="Y24" s="87" t="s">
        <v>200</v>
      </c>
      <c r="Z24" s="87" t="s">
        <v>200</v>
      </c>
      <c r="AA24" s="87" t="s">
        <v>198</v>
      </c>
      <c r="AB24" s="87" t="s">
        <v>198</v>
      </c>
      <c r="AC24" s="87" t="s">
        <v>198</v>
      </c>
      <c r="AD24" s="87" t="s">
        <v>198</v>
      </c>
      <c r="AE24" s="87" t="s">
        <v>198</v>
      </c>
      <c r="AF24" s="87" t="s">
        <v>198</v>
      </c>
      <c r="AG24" s="87" t="s">
        <v>198</v>
      </c>
      <c r="AH24" s="87" t="s">
        <v>198</v>
      </c>
      <c r="AI24" s="112" t="s">
        <v>250</v>
      </c>
      <c r="AJ24" s="87" t="s">
        <v>198</v>
      </c>
      <c r="AK24" s="87" t="s">
        <v>198</v>
      </c>
      <c r="AL24" s="87" t="s">
        <v>198</v>
      </c>
      <c r="AM24" s="87" t="s">
        <v>198</v>
      </c>
      <c r="AN24" s="87" t="s">
        <v>201</v>
      </c>
      <c r="AO24" s="87" t="s">
        <v>201</v>
      </c>
      <c r="AP24" s="87" t="s">
        <v>201</v>
      </c>
      <c r="AQ24" s="87" t="s">
        <v>201</v>
      </c>
      <c r="AR24" s="112" t="s">
        <v>250</v>
      </c>
      <c r="AS24" s="87" t="s">
        <v>199</v>
      </c>
      <c r="AT24" s="87" t="s">
        <v>199</v>
      </c>
      <c r="AU24" s="87" t="s">
        <v>200</v>
      </c>
      <c r="AV24" s="87" t="s">
        <v>200</v>
      </c>
      <c r="AW24" s="87" t="s">
        <v>200</v>
      </c>
      <c r="AX24" s="87" t="s">
        <v>200</v>
      </c>
      <c r="AY24" s="87" t="s">
        <v>200</v>
      </c>
      <c r="AZ24" s="87" t="s">
        <v>200</v>
      </c>
      <c r="BA24" s="87" t="s">
        <v>200</v>
      </c>
      <c r="BB24" s="87" t="s">
        <v>200</v>
      </c>
      <c r="BC24" s="87" t="s">
        <v>200</v>
      </c>
      <c r="BD24" s="87" t="s">
        <v>200</v>
      </c>
    </row>
    <row r="25" spans="3:62" x14ac:dyDescent="0.2">
      <c r="D25" s="86">
        <v>4</v>
      </c>
      <c r="E25" s="87" t="s">
        <v>198</v>
      </c>
      <c r="F25" s="87" t="s">
        <v>198</v>
      </c>
      <c r="G25" s="87" t="s">
        <v>198</v>
      </c>
      <c r="H25" s="87" t="s">
        <v>198</v>
      </c>
      <c r="I25" s="87" t="s">
        <v>198</v>
      </c>
      <c r="J25" s="87" t="s">
        <v>198</v>
      </c>
      <c r="K25" s="87" t="s">
        <v>198</v>
      </c>
      <c r="L25" s="87" t="s">
        <v>198</v>
      </c>
      <c r="M25" s="112" t="s">
        <v>250</v>
      </c>
      <c r="N25" s="87" t="s">
        <v>198</v>
      </c>
      <c r="O25" s="87" t="s">
        <v>198</v>
      </c>
      <c r="P25" s="87" t="s">
        <v>198</v>
      </c>
      <c r="Q25" s="87" t="s">
        <v>198</v>
      </c>
      <c r="R25" s="87" t="s">
        <v>198</v>
      </c>
      <c r="S25" s="87" t="s">
        <v>198</v>
      </c>
      <c r="T25" s="87" t="s">
        <v>198</v>
      </c>
      <c r="U25" s="87" t="s">
        <v>198</v>
      </c>
      <c r="V25" s="112" t="s">
        <v>250</v>
      </c>
      <c r="W25" s="87" t="s">
        <v>199</v>
      </c>
      <c r="X25" s="87" t="s">
        <v>199</v>
      </c>
      <c r="Y25" s="87" t="s">
        <v>200</v>
      </c>
      <c r="Z25" s="87" t="s">
        <v>200</v>
      </c>
      <c r="AA25" s="87" t="s">
        <v>198</v>
      </c>
      <c r="AB25" s="87" t="s">
        <v>198</v>
      </c>
      <c r="AC25" s="87" t="s">
        <v>198</v>
      </c>
      <c r="AD25" s="87" t="s">
        <v>198</v>
      </c>
      <c r="AE25" s="87" t="s">
        <v>198</v>
      </c>
      <c r="AF25" s="87" t="s">
        <v>198</v>
      </c>
      <c r="AG25" s="87" t="s">
        <v>198</v>
      </c>
      <c r="AH25" s="87" t="s">
        <v>198</v>
      </c>
      <c r="AI25" s="112" t="s">
        <v>250</v>
      </c>
      <c r="AJ25" s="87" t="s">
        <v>199</v>
      </c>
      <c r="AK25" s="87" t="s">
        <v>201</v>
      </c>
      <c r="AL25" s="87" t="s">
        <v>201</v>
      </c>
      <c r="AM25" s="87" t="s">
        <v>202</v>
      </c>
      <c r="AN25" s="87" t="s">
        <v>202</v>
      </c>
      <c r="AO25" s="87" t="s">
        <v>202</v>
      </c>
      <c r="AP25" s="87" t="s">
        <v>202</v>
      </c>
      <c r="AQ25" s="87" t="s">
        <v>202</v>
      </c>
      <c r="AR25" s="87" t="s">
        <v>202</v>
      </c>
      <c r="AS25" s="87" t="s">
        <v>202</v>
      </c>
      <c r="AT25" s="87" t="s">
        <v>202</v>
      </c>
      <c r="AU25" s="88" t="s">
        <v>203</v>
      </c>
      <c r="AV25" s="88" t="s">
        <v>203</v>
      </c>
      <c r="AW25" s="88"/>
      <c r="AX25" s="87"/>
      <c r="AY25" s="87"/>
      <c r="AZ25" s="87"/>
      <c r="BA25" s="87"/>
      <c r="BB25" s="87"/>
      <c r="BC25" s="87"/>
      <c r="BD25" s="87"/>
    </row>
    <row r="26" spans="3:62" x14ac:dyDescent="0.2">
      <c r="C26" s="54" t="s">
        <v>182</v>
      </c>
      <c r="D26" s="77" t="s">
        <v>204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</row>
    <row r="27" spans="3:62" x14ac:dyDescent="0.2">
      <c r="D27" s="77" t="s">
        <v>205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</row>
    <row r="28" spans="3:62" x14ac:dyDescent="0.2">
      <c r="U28" s="57"/>
      <c r="W28" s="89" t="s">
        <v>206</v>
      </c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</row>
    <row r="29" spans="3:62" x14ac:dyDescent="0.2">
      <c r="U29" s="57"/>
      <c r="W29" s="89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</row>
    <row r="30" spans="3:62" ht="56.25" customHeight="1" x14ac:dyDescent="0.2">
      <c r="V30" s="360" t="s">
        <v>207</v>
      </c>
      <c r="W30" s="361"/>
      <c r="X30" s="352" t="s">
        <v>208</v>
      </c>
      <c r="Y30" s="352"/>
      <c r="Z30" s="362" t="s">
        <v>209</v>
      </c>
      <c r="AA30" s="363"/>
      <c r="AB30" s="352" t="s">
        <v>210</v>
      </c>
      <c r="AC30" s="352"/>
      <c r="AD30" s="352" t="s">
        <v>211</v>
      </c>
      <c r="AE30" s="352"/>
      <c r="AF30" s="362" t="s">
        <v>153</v>
      </c>
      <c r="AG30" s="364"/>
      <c r="AH30" s="365"/>
      <c r="AI30" s="352" t="s">
        <v>212</v>
      </c>
      <c r="AJ30" s="352"/>
      <c r="AK30" s="352" t="s">
        <v>213</v>
      </c>
      <c r="AL30" s="352"/>
      <c r="AM30" s="352" t="s">
        <v>51</v>
      </c>
      <c r="AN30" s="352"/>
    </row>
    <row r="31" spans="3:62" x14ac:dyDescent="0.2">
      <c r="V31" s="350">
        <v>1</v>
      </c>
      <c r="W31" s="351"/>
      <c r="X31" s="347">
        <v>32</v>
      </c>
      <c r="Y31" s="348"/>
      <c r="Z31" s="347">
        <v>4</v>
      </c>
      <c r="AA31" s="348"/>
      <c r="AB31" s="347">
        <v>4</v>
      </c>
      <c r="AC31" s="348"/>
      <c r="AD31" s="347"/>
      <c r="AE31" s="348"/>
      <c r="AF31" s="347"/>
      <c r="AG31" s="349"/>
      <c r="AH31" s="348"/>
      <c r="AI31" s="347"/>
      <c r="AJ31" s="348"/>
      <c r="AK31" s="347">
        <v>12</v>
      </c>
      <c r="AL31" s="348"/>
      <c r="AM31" s="347">
        <f>SUM(X31:AL31)</f>
        <v>52</v>
      </c>
      <c r="AN31" s="348"/>
    </row>
    <row r="32" spans="3:62" x14ac:dyDescent="0.2">
      <c r="V32" s="350">
        <v>2</v>
      </c>
      <c r="W32" s="351"/>
      <c r="X32" s="347">
        <v>32</v>
      </c>
      <c r="Y32" s="348"/>
      <c r="Z32" s="347">
        <v>4</v>
      </c>
      <c r="AA32" s="348"/>
      <c r="AB32" s="347">
        <v>4</v>
      </c>
      <c r="AC32" s="348"/>
      <c r="AD32" s="347"/>
      <c r="AE32" s="348"/>
      <c r="AF32" s="347"/>
      <c r="AG32" s="349"/>
      <c r="AH32" s="348"/>
      <c r="AI32" s="347"/>
      <c r="AJ32" s="348"/>
      <c r="AK32" s="347">
        <v>12</v>
      </c>
      <c r="AL32" s="348"/>
      <c r="AM32" s="347">
        <f t="shared" ref="AM32:AM35" si="0">SUM(X32:AL32)</f>
        <v>52</v>
      </c>
      <c r="AN32" s="348"/>
    </row>
    <row r="33" spans="22:40" x14ac:dyDescent="0.2">
      <c r="V33" s="350">
        <v>3</v>
      </c>
      <c r="W33" s="351"/>
      <c r="X33" s="347">
        <v>28</v>
      </c>
      <c r="Y33" s="348"/>
      <c r="Z33" s="347">
        <v>4</v>
      </c>
      <c r="AA33" s="348"/>
      <c r="AB33" s="347">
        <v>4</v>
      </c>
      <c r="AC33" s="348"/>
      <c r="AD33" s="347">
        <v>4</v>
      </c>
      <c r="AE33" s="348"/>
      <c r="AF33" s="347"/>
      <c r="AG33" s="349"/>
      <c r="AH33" s="348"/>
      <c r="AI33" s="347"/>
      <c r="AJ33" s="348"/>
      <c r="AK33" s="347">
        <v>12</v>
      </c>
      <c r="AL33" s="348"/>
      <c r="AM33" s="347">
        <f t="shared" si="0"/>
        <v>52</v>
      </c>
      <c r="AN33" s="348"/>
    </row>
    <row r="34" spans="22:40" x14ac:dyDescent="0.2">
      <c r="V34" s="350">
        <v>4</v>
      </c>
      <c r="W34" s="351"/>
      <c r="X34" s="347">
        <v>24</v>
      </c>
      <c r="Y34" s="348"/>
      <c r="Z34" s="347">
        <v>3</v>
      </c>
      <c r="AA34" s="348"/>
      <c r="AB34" s="347">
        <v>4</v>
      </c>
      <c r="AC34" s="348"/>
      <c r="AD34" s="347">
        <v>2</v>
      </c>
      <c r="AE34" s="348"/>
      <c r="AF34" s="347">
        <v>8</v>
      </c>
      <c r="AG34" s="349"/>
      <c r="AH34" s="348"/>
      <c r="AI34" s="347">
        <v>2</v>
      </c>
      <c r="AJ34" s="348"/>
      <c r="AK34" s="347">
        <v>2</v>
      </c>
      <c r="AL34" s="348"/>
      <c r="AM34" s="347">
        <f t="shared" si="0"/>
        <v>45</v>
      </c>
      <c r="AN34" s="348"/>
    </row>
    <row r="35" spans="22:40" x14ac:dyDescent="0.2">
      <c r="V35" s="345" t="s">
        <v>51</v>
      </c>
      <c r="W35" s="346"/>
      <c r="X35" s="347">
        <f>SUM(X31:Y34)</f>
        <v>116</v>
      </c>
      <c r="Y35" s="348"/>
      <c r="Z35" s="347">
        <f>SUM(Z31:AA34)</f>
        <v>15</v>
      </c>
      <c r="AA35" s="348"/>
      <c r="AB35" s="347">
        <f>SUM(AB31:AC34)</f>
        <v>16</v>
      </c>
      <c r="AC35" s="348"/>
      <c r="AD35" s="347">
        <f>SUM(AD33:AE34)</f>
        <v>6</v>
      </c>
      <c r="AE35" s="348"/>
      <c r="AF35" s="347">
        <f>SUM(AF34)</f>
        <v>8</v>
      </c>
      <c r="AG35" s="349"/>
      <c r="AH35" s="348"/>
      <c r="AI35" s="347">
        <f>SUM(AI34)</f>
        <v>2</v>
      </c>
      <c r="AJ35" s="348"/>
      <c r="AK35" s="347">
        <f>SUM(AK31:AL34)</f>
        <v>38</v>
      </c>
      <c r="AL35" s="348"/>
      <c r="AM35" s="347">
        <f t="shared" si="0"/>
        <v>201</v>
      </c>
      <c r="AN35" s="348"/>
    </row>
    <row r="36" spans="22:40" x14ac:dyDescent="0.2"/>
  </sheetData>
  <mergeCells count="64">
    <mergeCell ref="B1:L1"/>
    <mergeCell ref="Q1:AV1"/>
    <mergeCell ref="P2:Q2"/>
    <mergeCell ref="T3:AS3"/>
    <mergeCell ref="B4:Q4"/>
    <mergeCell ref="AM30:AN30"/>
    <mergeCell ref="V31:W31"/>
    <mergeCell ref="X31:Y31"/>
    <mergeCell ref="AW4:BH5"/>
    <mergeCell ref="B5:Q5"/>
    <mergeCell ref="A9:Q9"/>
    <mergeCell ref="V19:AL19"/>
    <mergeCell ref="D20:D21"/>
    <mergeCell ref="V30:W30"/>
    <mergeCell ref="X30:Y30"/>
    <mergeCell ref="Z30:AA30"/>
    <mergeCell ref="AB30:AC30"/>
    <mergeCell ref="AD30:AE30"/>
    <mergeCell ref="AF30:AH30"/>
    <mergeCell ref="AI30:AJ30"/>
    <mergeCell ref="AK30:AL30"/>
    <mergeCell ref="Z31:AA31"/>
    <mergeCell ref="AB31:AC31"/>
    <mergeCell ref="AD31:AE31"/>
    <mergeCell ref="AF31:AH31"/>
    <mergeCell ref="AI31:AJ31"/>
    <mergeCell ref="AK31:AL31"/>
    <mergeCell ref="AM31:AN31"/>
    <mergeCell ref="AF33:AH33"/>
    <mergeCell ref="AI33:AJ33"/>
    <mergeCell ref="AK33:AL33"/>
    <mergeCell ref="AM33:AN33"/>
    <mergeCell ref="AI32:AJ32"/>
    <mergeCell ref="AK32:AL32"/>
    <mergeCell ref="AM32:AN32"/>
    <mergeCell ref="V32:W32"/>
    <mergeCell ref="X32:Y32"/>
    <mergeCell ref="Z32:AA32"/>
    <mergeCell ref="V33:W33"/>
    <mergeCell ref="X33:Y33"/>
    <mergeCell ref="Z33:AA33"/>
    <mergeCell ref="AB33:AC33"/>
    <mergeCell ref="AD33:AE33"/>
    <mergeCell ref="AB32:AC32"/>
    <mergeCell ref="AD32:AE32"/>
    <mergeCell ref="AF32:AH32"/>
    <mergeCell ref="V34:W34"/>
    <mergeCell ref="X34:Y34"/>
    <mergeCell ref="Z34:AA34"/>
    <mergeCell ref="AB34:AC34"/>
    <mergeCell ref="AD34:AE34"/>
    <mergeCell ref="AF34:AH34"/>
    <mergeCell ref="AI34:AJ34"/>
    <mergeCell ref="AK34:AL34"/>
    <mergeCell ref="AM34:AN34"/>
    <mergeCell ref="AI35:AJ35"/>
    <mergeCell ref="AK35:AL35"/>
    <mergeCell ref="AM35:AN35"/>
    <mergeCell ref="AF35:AH35"/>
    <mergeCell ref="V35:W35"/>
    <mergeCell ref="X35:Y35"/>
    <mergeCell ref="Z35:AA35"/>
    <mergeCell ref="AB35:AC35"/>
    <mergeCell ref="AD35:AE3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B1:M25"/>
  <sheetViews>
    <sheetView topLeftCell="C4" workbookViewId="0">
      <selection activeCell="G9" sqref="G9:H9"/>
    </sheetView>
  </sheetViews>
  <sheetFormatPr defaultRowHeight="21" customHeight="1" x14ac:dyDescent="0.25"/>
  <cols>
    <col min="1" max="1" width="9.140625" style="91"/>
    <col min="2" max="2" width="47" style="91" customWidth="1"/>
    <col min="3" max="3" width="51.85546875" style="91" customWidth="1"/>
    <col min="4" max="16384" width="9.140625" style="91"/>
  </cols>
  <sheetData>
    <row r="1" spans="2:13" ht="15.75" x14ac:dyDescent="0.25">
      <c r="D1" s="379" t="s">
        <v>3</v>
      </c>
      <c r="E1" s="375" t="s">
        <v>4</v>
      </c>
      <c r="F1" s="376"/>
      <c r="G1" s="376"/>
      <c r="H1" s="376"/>
      <c r="I1" s="376"/>
      <c r="J1" s="376"/>
      <c r="K1" s="377" t="s">
        <v>5</v>
      </c>
      <c r="L1" s="379" t="s">
        <v>6</v>
      </c>
      <c r="M1" s="379" t="s">
        <v>7</v>
      </c>
    </row>
    <row r="2" spans="2:13" ht="16.5" thickBot="1" x14ac:dyDescent="0.3">
      <c r="B2" s="39" t="s">
        <v>214</v>
      </c>
      <c r="D2" s="380"/>
      <c r="E2" s="383" t="s">
        <v>9</v>
      </c>
      <c r="F2" s="385" t="s">
        <v>10</v>
      </c>
      <c r="G2" s="386"/>
      <c r="H2" s="386"/>
      <c r="I2" s="386"/>
      <c r="J2" s="387" t="s">
        <v>11</v>
      </c>
      <c r="K2" s="378"/>
      <c r="L2" s="381"/>
      <c r="M2" s="382"/>
    </row>
    <row r="3" spans="2:13" ht="15.75" x14ac:dyDescent="0.25">
      <c r="B3" s="370" t="s">
        <v>215</v>
      </c>
      <c r="C3" s="370" t="s">
        <v>216</v>
      </c>
      <c r="D3" s="380"/>
      <c r="E3" s="384"/>
      <c r="F3" s="373" t="s">
        <v>16</v>
      </c>
      <c r="G3" s="389" t="s">
        <v>17</v>
      </c>
      <c r="H3" s="389"/>
      <c r="I3" s="389"/>
      <c r="J3" s="388"/>
      <c r="K3" s="378"/>
      <c r="L3" s="381"/>
      <c r="M3" s="382"/>
    </row>
    <row r="4" spans="2:13" ht="76.5" thickBot="1" x14ac:dyDescent="0.3">
      <c r="B4" s="371"/>
      <c r="C4" s="372"/>
      <c r="D4" s="380"/>
      <c r="E4" s="384"/>
      <c r="F4" s="374"/>
      <c r="G4" s="93" t="s">
        <v>34</v>
      </c>
      <c r="H4" s="92" t="s">
        <v>35</v>
      </c>
      <c r="I4" s="92" t="s">
        <v>36</v>
      </c>
      <c r="J4" s="388"/>
      <c r="K4" s="378"/>
      <c r="L4" s="381"/>
      <c r="M4" s="382"/>
    </row>
    <row r="5" spans="2:13" ht="15" x14ac:dyDescent="0.25">
      <c r="B5" s="368" t="s">
        <v>217</v>
      </c>
      <c r="C5" s="94" t="s">
        <v>218</v>
      </c>
      <c r="D5" s="95">
        <f>План!C55</f>
        <v>4</v>
      </c>
      <c r="E5" s="96">
        <f>План!D55</f>
        <v>120</v>
      </c>
      <c r="F5" s="96">
        <f>План!E55</f>
        <v>48</v>
      </c>
      <c r="G5" s="96">
        <f>План!F55</f>
        <v>24</v>
      </c>
      <c r="H5" s="96">
        <f>План!G55</f>
        <v>24</v>
      </c>
      <c r="I5" s="96">
        <f>План!H55</f>
        <v>0</v>
      </c>
      <c r="J5" s="96">
        <f>План!I55</f>
        <v>72</v>
      </c>
      <c r="K5" s="96">
        <f>План!J55</f>
        <v>0</v>
      </c>
      <c r="L5" s="96">
        <f>План!K55</f>
        <v>6</v>
      </c>
      <c r="M5" s="97">
        <f>План!L55</f>
        <v>0</v>
      </c>
    </row>
    <row r="6" spans="2:13" ht="15.75" customHeight="1" thickBot="1" x14ac:dyDescent="0.3">
      <c r="B6" s="369"/>
      <c r="C6" s="98" t="s">
        <v>219</v>
      </c>
      <c r="D6" s="99">
        <f>D5</f>
        <v>4</v>
      </c>
      <c r="E6" s="100">
        <f t="shared" ref="E6:M6" si="0">E5</f>
        <v>120</v>
      </c>
      <c r="F6" s="100">
        <f t="shared" si="0"/>
        <v>48</v>
      </c>
      <c r="G6" s="100">
        <f t="shared" si="0"/>
        <v>24</v>
      </c>
      <c r="H6" s="100">
        <f t="shared" si="0"/>
        <v>24</v>
      </c>
      <c r="I6" s="100">
        <f t="shared" si="0"/>
        <v>0</v>
      </c>
      <c r="J6" s="100">
        <f t="shared" si="0"/>
        <v>72</v>
      </c>
      <c r="K6" s="100">
        <f t="shared" si="0"/>
        <v>0</v>
      </c>
      <c r="L6" s="100">
        <f t="shared" si="0"/>
        <v>6</v>
      </c>
      <c r="M6" s="101">
        <f t="shared" si="0"/>
        <v>0</v>
      </c>
    </row>
    <row r="7" spans="2:13" ht="15" x14ac:dyDescent="0.25">
      <c r="B7" s="368" t="s">
        <v>220</v>
      </c>
      <c r="C7" s="102" t="s">
        <v>221</v>
      </c>
      <c r="D7" s="95">
        <f>План!C56</f>
        <v>4</v>
      </c>
      <c r="E7" s="96">
        <f>План!D56</f>
        <v>120</v>
      </c>
      <c r="F7" s="96">
        <f>План!E56</f>
        <v>32</v>
      </c>
      <c r="G7" s="96">
        <f>План!F56</f>
        <v>16</v>
      </c>
      <c r="H7" s="96">
        <f>План!G56</f>
        <v>16</v>
      </c>
      <c r="I7" s="96">
        <f>План!H56</f>
        <v>0</v>
      </c>
      <c r="J7" s="96">
        <f>План!I56</f>
        <v>88</v>
      </c>
      <c r="K7" s="96">
        <f>План!J56</f>
        <v>0</v>
      </c>
      <c r="L7" s="96">
        <f>План!K56</f>
        <v>8</v>
      </c>
      <c r="M7" s="97">
        <f>План!L56</f>
        <v>0</v>
      </c>
    </row>
    <row r="8" spans="2:13" ht="15.75" thickBot="1" x14ac:dyDescent="0.3">
      <c r="B8" s="369"/>
      <c r="C8" s="103" t="s">
        <v>222</v>
      </c>
      <c r="D8" s="99">
        <f>D7</f>
        <v>4</v>
      </c>
      <c r="E8" s="100">
        <f t="shared" ref="E8:M8" si="1">E7</f>
        <v>120</v>
      </c>
      <c r="F8" s="100">
        <f t="shared" si="1"/>
        <v>32</v>
      </c>
      <c r="G8" s="100">
        <f t="shared" si="1"/>
        <v>16</v>
      </c>
      <c r="H8" s="100">
        <f t="shared" si="1"/>
        <v>16</v>
      </c>
      <c r="I8" s="100">
        <f t="shared" si="1"/>
        <v>0</v>
      </c>
      <c r="J8" s="100">
        <f t="shared" si="1"/>
        <v>88</v>
      </c>
      <c r="K8" s="100">
        <f t="shared" si="1"/>
        <v>0</v>
      </c>
      <c r="L8" s="100">
        <f t="shared" si="1"/>
        <v>8</v>
      </c>
      <c r="M8" s="101">
        <f t="shared" si="1"/>
        <v>0</v>
      </c>
    </row>
    <row r="9" spans="2:13" ht="15" x14ac:dyDescent="0.25">
      <c r="B9" s="368" t="s">
        <v>223</v>
      </c>
      <c r="C9" s="104" t="s">
        <v>224</v>
      </c>
      <c r="D9" s="95">
        <f>План!C57</f>
        <v>4</v>
      </c>
      <c r="E9" s="96">
        <f>План!D57</f>
        <v>120</v>
      </c>
      <c r="F9" s="96">
        <f>План!E57</f>
        <v>32</v>
      </c>
      <c r="G9" s="96">
        <f>План!F57</f>
        <v>16</v>
      </c>
      <c r="H9" s="96">
        <f>План!G57</f>
        <v>16</v>
      </c>
      <c r="I9" s="96">
        <f>План!H57</f>
        <v>0</v>
      </c>
      <c r="J9" s="96">
        <f>План!I57</f>
        <v>88</v>
      </c>
      <c r="K9" s="96">
        <f>План!J57</f>
        <v>0</v>
      </c>
      <c r="L9" s="96">
        <f>План!K57</f>
        <v>10</v>
      </c>
      <c r="M9" s="97">
        <f>План!L57</f>
        <v>0</v>
      </c>
    </row>
    <row r="10" spans="2:13" ht="15.75" thickBot="1" x14ac:dyDescent="0.3">
      <c r="B10" s="369"/>
      <c r="C10" s="98" t="s">
        <v>225</v>
      </c>
      <c r="D10" s="99">
        <f>D9</f>
        <v>4</v>
      </c>
      <c r="E10" s="100">
        <f t="shared" ref="E10:M10" si="2">E9</f>
        <v>120</v>
      </c>
      <c r="F10" s="100">
        <f t="shared" si="2"/>
        <v>32</v>
      </c>
      <c r="G10" s="100">
        <f t="shared" si="2"/>
        <v>16</v>
      </c>
      <c r="H10" s="100">
        <f t="shared" si="2"/>
        <v>16</v>
      </c>
      <c r="I10" s="100">
        <f t="shared" si="2"/>
        <v>0</v>
      </c>
      <c r="J10" s="100">
        <f t="shared" si="2"/>
        <v>88</v>
      </c>
      <c r="K10" s="100">
        <f t="shared" si="2"/>
        <v>0</v>
      </c>
      <c r="L10" s="100">
        <f t="shared" si="2"/>
        <v>10</v>
      </c>
      <c r="M10" s="101">
        <f t="shared" si="2"/>
        <v>0</v>
      </c>
    </row>
    <row r="11" spans="2:13" ht="15" x14ac:dyDescent="0.25">
      <c r="B11" s="368" t="s">
        <v>226</v>
      </c>
      <c r="C11" s="104" t="s">
        <v>227</v>
      </c>
      <c r="D11" s="95">
        <f>План!C58</f>
        <v>4</v>
      </c>
      <c r="E11" s="96">
        <f>План!D58</f>
        <v>120</v>
      </c>
      <c r="F11" s="96">
        <f>План!E58</f>
        <v>32</v>
      </c>
      <c r="G11" s="96">
        <f>План!F58</f>
        <v>16</v>
      </c>
      <c r="H11" s="96">
        <f>План!G58</f>
        <v>8</v>
      </c>
      <c r="I11" s="96">
        <f>План!H58</f>
        <v>8</v>
      </c>
      <c r="J11" s="96">
        <f>План!I58</f>
        <v>88</v>
      </c>
      <c r="K11" s="96">
        <f>План!J58</f>
        <v>0</v>
      </c>
      <c r="L11" s="96">
        <f>План!K58</f>
        <v>12</v>
      </c>
      <c r="M11" s="97">
        <f>План!L58</f>
        <v>0</v>
      </c>
    </row>
    <row r="12" spans="2:13" ht="15.75" thickBot="1" x14ac:dyDescent="0.3">
      <c r="B12" s="369"/>
      <c r="C12" s="105" t="s">
        <v>228</v>
      </c>
      <c r="D12" s="99">
        <f>D11</f>
        <v>4</v>
      </c>
      <c r="E12" s="100">
        <f t="shared" ref="E12:M12" si="3">E11</f>
        <v>120</v>
      </c>
      <c r="F12" s="100">
        <f t="shared" si="3"/>
        <v>32</v>
      </c>
      <c r="G12" s="100">
        <f t="shared" si="3"/>
        <v>16</v>
      </c>
      <c r="H12" s="100">
        <f t="shared" si="3"/>
        <v>8</v>
      </c>
      <c r="I12" s="100">
        <f t="shared" si="3"/>
        <v>8</v>
      </c>
      <c r="J12" s="100">
        <f t="shared" si="3"/>
        <v>88</v>
      </c>
      <c r="K12" s="100">
        <f t="shared" si="3"/>
        <v>0</v>
      </c>
      <c r="L12" s="100">
        <f t="shared" si="3"/>
        <v>12</v>
      </c>
      <c r="M12" s="101">
        <f t="shared" si="3"/>
        <v>0</v>
      </c>
    </row>
    <row r="13" spans="2:13" ht="15" x14ac:dyDescent="0.25">
      <c r="B13" s="368" t="s">
        <v>229</v>
      </c>
      <c r="C13" s="106" t="s">
        <v>230</v>
      </c>
      <c r="D13" s="95">
        <f>План!C59</f>
        <v>4</v>
      </c>
      <c r="E13" s="96">
        <f>План!D59</f>
        <v>120</v>
      </c>
      <c r="F13" s="96">
        <f>План!E59</f>
        <v>32</v>
      </c>
      <c r="G13" s="96">
        <f>План!F59</f>
        <v>16</v>
      </c>
      <c r="H13" s="96">
        <f>План!G59</f>
        <v>16</v>
      </c>
      <c r="I13" s="96">
        <f>План!H59</f>
        <v>0</v>
      </c>
      <c r="J13" s="96">
        <f>План!I59</f>
        <v>88</v>
      </c>
      <c r="K13" s="96">
        <f>План!J59</f>
        <v>0</v>
      </c>
      <c r="L13" s="96">
        <f>План!K59</f>
        <v>13</v>
      </c>
      <c r="M13" s="97">
        <f>План!L59</f>
        <v>0</v>
      </c>
    </row>
    <row r="14" spans="2:13" ht="15.75" customHeight="1" thickBot="1" x14ac:dyDescent="0.3">
      <c r="B14" s="369"/>
      <c r="C14" s="107" t="s">
        <v>231</v>
      </c>
      <c r="D14" s="99">
        <f>D13</f>
        <v>4</v>
      </c>
      <c r="E14" s="100">
        <f t="shared" ref="E14:M14" si="4">E13</f>
        <v>120</v>
      </c>
      <c r="F14" s="100">
        <f t="shared" si="4"/>
        <v>32</v>
      </c>
      <c r="G14" s="100">
        <f t="shared" si="4"/>
        <v>16</v>
      </c>
      <c r="H14" s="100">
        <f t="shared" si="4"/>
        <v>16</v>
      </c>
      <c r="I14" s="100">
        <f t="shared" si="4"/>
        <v>0</v>
      </c>
      <c r="J14" s="100">
        <f t="shared" si="4"/>
        <v>88</v>
      </c>
      <c r="K14" s="100">
        <f t="shared" si="4"/>
        <v>0</v>
      </c>
      <c r="L14" s="100">
        <f t="shared" si="4"/>
        <v>13</v>
      </c>
      <c r="M14" s="101">
        <f t="shared" si="4"/>
        <v>0</v>
      </c>
    </row>
    <row r="15" spans="2:13" ht="15" x14ac:dyDescent="0.25">
      <c r="B15" s="368" t="s">
        <v>232</v>
      </c>
      <c r="C15" s="104" t="s">
        <v>233</v>
      </c>
      <c r="D15" s="108">
        <v>4</v>
      </c>
      <c r="E15" s="109">
        <v>4</v>
      </c>
      <c r="F15" s="109">
        <v>4</v>
      </c>
      <c r="G15" s="109">
        <v>4</v>
      </c>
      <c r="H15" s="109">
        <v>4</v>
      </c>
      <c r="I15" s="109">
        <v>4</v>
      </c>
      <c r="J15" s="109">
        <v>4</v>
      </c>
      <c r="K15" s="109">
        <v>4</v>
      </c>
      <c r="L15" s="109">
        <v>4</v>
      </c>
      <c r="M15" s="110">
        <v>4</v>
      </c>
    </row>
    <row r="16" spans="2:13" ht="15.75" customHeight="1" thickBot="1" x14ac:dyDescent="0.3">
      <c r="B16" s="369"/>
      <c r="C16" s="98" t="s">
        <v>234</v>
      </c>
      <c r="D16" s="99">
        <f>D15</f>
        <v>4</v>
      </c>
      <c r="E16" s="100">
        <f t="shared" ref="E16:M16" si="5">E15</f>
        <v>4</v>
      </c>
      <c r="F16" s="100">
        <f t="shared" si="5"/>
        <v>4</v>
      </c>
      <c r="G16" s="100">
        <f t="shared" si="5"/>
        <v>4</v>
      </c>
      <c r="H16" s="100">
        <f t="shared" si="5"/>
        <v>4</v>
      </c>
      <c r="I16" s="100">
        <f t="shared" si="5"/>
        <v>4</v>
      </c>
      <c r="J16" s="100">
        <f t="shared" si="5"/>
        <v>4</v>
      </c>
      <c r="K16" s="100">
        <f t="shared" si="5"/>
        <v>4</v>
      </c>
      <c r="L16" s="100">
        <f t="shared" si="5"/>
        <v>4</v>
      </c>
      <c r="M16" s="101">
        <f t="shared" si="5"/>
        <v>4</v>
      </c>
    </row>
    <row r="17" spans="2:13" ht="15" x14ac:dyDescent="0.25">
      <c r="B17" s="368" t="s">
        <v>235</v>
      </c>
      <c r="C17" s="111" t="s">
        <v>236</v>
      </c>
      <c r="D17" s="95">
        <f>План!C61</f>
        <v>4</v>
      </c>
      <c r="E17" s="96">
        <f>План!D61</f>
        <v>120</v>
      </c>
      <c r="F17" s="96">
        <f>План!E61</f>
        <v>32</v>
      </c>
      <c r="G17" s="96">
        <f>План!F61</f>
        <v>16</v>
      </c>
      <c r="H17" s="96">
        <f>План!G61</f>
        <v>16</v>
      </c>
      <c r="I17" s="96">
        <f>План!H61</f>
        <v>0</v>
      </c>
      <c r="J17" s="96">
        <f>План!I61</f>
        <v>88</v>
      </c>
      <c r="K17" s="96">
        <f>План!J61</f>
        <v>0</v>
      </c>
      <c r="L17" s="96">
        <f>План!K61</f>
        <v>13</v>
      </c>
      <c r="M17" s="97">
        <f>План!L61</f>
        <v>0</v>
      </c>
    </row>
    <row r="18" spans="2:13" ht="15.75" customHeight="1" thickBot="1" x14ac:dyDescent="0.3">
      <c r="B18" s="369"/>
      <c r="C18" s="98" t="s">
        <v>237</v>
      </c>
      <c r="D18" s="99">
        <f>D17</f>
        <v>4</v>
      </c>
      <c r="E18" s="100">
        <f t="shared" ref="E18:M18" si="6">E17</f>
        <v>120</v>
      </c>
      <c r="F18" s="100">
        <f t="shared" si="6"/>
        <v>32</v>
      </c>
      <c r="G18" s="100">
        <f t="shared" si="6"/>
        <v>16</v>
      </c>
      <c r="H18" s="100">
        <f t="shared" si="6"/>
        <v>16</v>
      </c>
      <c r="I18" s="100">
        <f t="shared" si="6"/>
        <v>0</v>
      </c>
      <c r="J18" s="100">
        <f t="shared" si="6"/>
        <v>88</v>
      </c>
      <c r="K18" s="100">
        <f t="shared" si="6"/>
        <v>0</v>
      </c>
      <c r="L18" s="100">
        <f t="shared" si="6"/>
        <v>13</v>
      </c>
      <c r="M18" s="101">
        <f t="shared" si="6"/>
        <v>0</v>
      </c>
    </row>
    <row r="19" spans="2:13" ht="30" x14ac:dyDescent="0.25">
      <c r="B19" s="368" t="s">
        <v>238</v>
      </c>
      <c r="C19" s="111" t="s">
        <v>239</v>
      </c>
      <c r="D19" s="95">
        <f>План!C62</f>
        <v>4</v>
      </c>
      <c r="E19" s="96">
        <f>План!D62</f>
        <v>120</v>
      </c>
      <c r="F19" s="96">
        <f>План!E62</f>
        <v>32</v>
      </c>
      <c r="G19" s="96">
        <f>План!F62</f>
        <v>16</v>
      </c>
      <c r="H19" s="96">
        <f>План!G62</f>
        <v>16</v>
      </c>
      <c r="I19" s="96">
        <f>План!H62</f>
        <v>0</v>
      </c>
      <c r="J19" s="96">
        <f>План!I62</f>
        <v>88</v>
      </c>
      <c r="K19" s="96">
        <f>План!J62</f>
        <v>0</v>
      </c>
      <c r="L19" s="96">
        <f>План!K62</f>
        <v>14</v>
      </c>
      <c r="M19" s="97">
        <f>План!L62</f>
        <v>0</v>
      </c>
    </row>
    <row r="20" spans="2:13" ht="15.75" customHeight="1" thickBot="1" x14ac:dyDescent="0.3">
      <c r="B20" s="369"/>
      <c r="C20" s="98" t="s">
        <v>240</v>
      </c>
      <c r="D20" s="99">
        <f>D19</f>
        <v>4</v>
      </c>
      <c r="E20" s="100">
        <f t="shared" ref="E20:M20" si="7">E19</f>
        <v>120</v>
      </c>
      <c r="F20" s="100">
        <f t="shared" si="7"/>
        <v>32</v>
      </c>
      <c r="G20" s="100">
        <f t="shared" si="7"/>
        <v>16</v>
      </c>
      <c r="H20" s="100">
        <f t="shared" si="7"/>
        <v>16</v>
      </c>
      <c r="I20" s="100">
        <f t="shared" si="7"/>
        <v>0</v>
      </c>
      <c r="J20" s="100">
        <f t="shared" si="7"/>
        <v>88</v>
      </c>
      <c r="K20" s="100">
        <f t="shared" si="7"/>
        <v>0</v>
      </c>
      <c r="L20" s="100">
        <f t="shared" si="7"/>
        <v>14</v>
      </c>
      <c r="M20" s="101">
        <f t="shared" si="7"/>
        <v>0</v>
      </c>
    </row>
    <row r="21" spans="2:13" ht="15" x14ac:dyDescent="0.25">
      <c r="B21" s="368" t="s">
        <v>241</v>
      </c>
      <c r="C21" s="111" t="s">
        <v>242</v>
      </c>
      <c r="D21" s="95">
        <f>План!C63</f>
        <v>4</v>
      </c>
      <c r="E21" s="96">
        <f>План!D63</f>
        <v>120</v>
      </c>
      <c r="F21" s="96">
        <f>План!E63</f>
        <v>32</v>
      </c>
      <c r="G21" s="96">
        <f>План!F63</f>
        <v>16</v>
      </c>
      <c r="H21" s="96">
        <f>План!G63</f>
        <v>16</v>
      </c>
      <c r="I21" s="96">
        <f>План!H63</f>
        <v>0</v>
      </c>
      <c r="J21" s="96">
        <f>План!I63</f>
        <v>88</v>
      </c>
      <c r="K21" s="96">
        <f>План!J63</f>
        <v>0</v>
      </c>
      <c r="L21" s="96">
        <f>План!K63</f>
        <v>15</v>
      </c>
      <c r="M21" s="97">
        <f>План!L63</f>
        <v>0</v>
      </c>
    </row>
    <row r="22" spans="2:13" ht="15.75" thickBot="1" x14ac:dyDescent="0.3">
      <c r="B22" s="369"/>
      <c r="C22" s="98" t="s">
        <v>243</v>
      </c>
      <c r="D22" s="99">
        <f>D21</f>
        <v>4</v>
      </c>
      <c r="E22" s="100">
        <f t="shared" ref="E22:M22" si="8">E21</f>
        <v>120</v>
      </c>
      <c r="F22" s="100">
        <f t="shared" si="8"/>
        <v>32</v>
      </c>
      <c r="G22" s="100">
        <f t="shared" si="8"/>
        <v>16</v>
      </c>
      <c r="H22" s="100">
        <f t="shared" si="8"/>
        <v>16</v>
      </c>
      <c r="I22" s="100">
        <f t="shared" si="8"/>
        <v>0</v>
      </c>
      <c r="J22" s="100">
        <f t="shared" si="8"/>
        <v>88</v>
      </c>
      <c r="K22" s="100">
        <f t="shared" si="8"/>
        <v>0</v>
      </c>
      <c r="L22" s="100">
        <f t="shared" si="8"/>
        <v>15</v>
      </c>
      <c r="M22" s="101">
        <f t="shared" si="8"/>
        <v>0</v>
      </c>
    </row>
    <row r="23" spans="2:13" ht="15" x14ac:dyDescent="0.25"/>
    <row r="24" spans="2:13" ht="15.75" customHeight="1" x14ac:dyDescent="0.25"/>
    <row r="25" spans="2:13" ht="15" x14ac:dyDescent="0.25"/>
  </sheetData>
  <mergeCells count="21">
    <mergeCell ref="E1:J1"/>
    <mergeCell ref="K1:K4"/>
    <mergeCell ref="D1:D4"/>
    <mergeCell ref="L1:L4"/>
    <mergeCell ref="M1:M4"/>
    <mergeCell ref="E2:E4"/>
    <mergeCell ref="F2:I2"/>
    <mergeCell ref="J2:J4"/>
    <mergeCell ref="G3:I3"/>
    <mergeCell ref="B19:B20"/>
    <mergeCell ref="B21:B22"/>
    <mergeCell ref="B3:B4"/>
    <mergeCell ref="C3:C4"/>
    <mergeCell ref="F3:F4"/>
    <mergeCell ref="B11:B12"/>
    <mergeCell ref="B13:B14"/>
    <mergeCell ref="B15:B16"/>
    <mergeCell ref="B17:B18"/>
    <mergeCell ref="B9:B10"/>
    <mergeCell ref="B5:B6"/>
    <mergeCell ref="B7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План</vt:lpstr>
      <vt:lpstr>Тітул</vt:lpstr>
      <vt:lpstr>Вибіркові</vt:lpstr>
      <vt:lpstr>План!Заголовки_для_печати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Polina</cp:lastModifiedBy>
  <cp:lastPrinted>2023-04-13T06:27:56Z</cp:lastPrinted>
  <dcterms:created xsi:type="dcterms:W3CDTF">2023-04-06T15:16:32Z</dcterms:created>
  <dcterms:modified xsi:type="dcterms:W3CDTF">2023-05-26T08:01:39Z</dcterms:modified>
</cp:coreProperties>
</file>